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817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johannaherfaut/Fish Consult/FAO/IOTC/IOTC Species identification Workshop 2025/3-Sampling/"/>
    </mc:Choice>
  </mc:AlternateContent>
  <xr:revisionPtr revIDLastSave="0" documentId="8_{C8443740-94DB-9243-9CBC-614EB094C0D1}" xr6:coauthVersionLast="47" xr6:coauthVersionMax="47" xr10:uidLastSave="{00000000-0000-0000-0000-000000000000}"/>
  <bookViews>
    <workbookView xWindow="0" yWindow="740" windowWidth="30240" windowHeight="18900" activeTab="1" xr2:uid="{00000000-000D-0000-FFFF-FFFF00000000}"/>
  </bookViews>
  <sheets>
    <sheet name="Manual calculation" sheetId="2" r:id="rId1"/>
    <sheet name="Automatic calculation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1" i="2" l="1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81" i="2"/>
  <c r="D182" i="2"/>
  <c r="D183" i="2"/>
  <c r="D184" i="2"/>
  <c r="D185" i="2"/>
  <c r="D186" i="2"/>
  <c r="D187" i="2"/>
  <c r="D188" i="2"/>
  <c r="D189" i="2"/>
  <c r="D190" i="2"/>
  <c r="D191" i="2"/>
  <c r="D192" i="2"/>
  <c r="D193" i="2"/>
  <c r="D194" i="2"/>
  <c r="D195" i="2"/>
  <c r="D196" i="2"/>
  <c r="D197" i="2"/>
  <c r="D198" i="2"/>
  <c r="D199" i="2"/>
  <c r="D200" i="2"/>
  <c r="D201" i="2"/>
  <c r="D202" i="2"/>
  <c r="D203" i="2"/>
  <c r="D204" i="2"/>
  <c r="D205" i="2"/>
  <c r="D206" i="2"/>
  <c r="D207" i="2"/>
  <c r="D208" i="2"/>
  <c r="D209" i="2"/>
  <c r="D10" i="2"/>
  <c r="B11" i="2"/>
  <c r="C11" i="2"/>
  <c r="B12" i="2"/>
  <c r="C12" i="2" s="1"/>
  <c r="B13" i="2"/>
  <c r="C13" i="2" s="1"/>
  <c r="B14" i="2"/>
  <c r="C14" i="2"/>
  <c r="B15" i="2"/>
  <c r="C15" i="2"/>
  <c r="B16" i="2"/>
  <c r="C16" i="2" s="1"/>
  <c r="B17" i="2"/>
  <c r="C17" i="2"/>
  <c r="B18" i="2"/>
  <c r="C18" i="2"/>
  <c r="B19" i="2"/>
  <c r="C19" i="2"/>
  <c r="B20" i="2"/>
  <c r="C20" i="2"/>
  <c r="B21" i="2"/>
  <c r="C21" i="2"/>
  <c r="B22" i="2"/>
  <c r="C22" i="2" s="1"/>
  <c r="B23" i="2"/>
  <c r="C23" i="2" s="1"/>
  <c r="B24" i="2"/>
  <c r="C24" i="2"/>
  <c r="B25" i="2"/>
  <c r="C25" i="2"/>
  <c r="B26" i="2"/>
  <c r="C26" i="2" s="1"/>
  <c r="B27" i="2"/>
  <c r="C27" i="2"/>
  <c r="B28" i="2"/>
  <c r="C28" i="2"/>
  <c r="B29" i="2"/>
  <c r="C29" i="2"/>
  <c r="B30" i="2"/>
  <c r="C30" i="2"/>
  <c r="B31" i="2"/>
  <c r="C31" i="2"/>
  <c r="B32" i="2"/>
  <c r="C32" i="2" s="1"/>
  <c r="B33" i="2"/>
  <c r="C33" i="2" s="1"/>
  <c r="B34" i="2"/>
  <c r="C34" i="2"/>
  <c r="B35" i="2"/>
  <c r="C35" i="2"/>
  <c r="B36" i="2"/>
  <c r="C36" i="2" s="1"/>
  <c r="B37" i="2"/>
  <c r="C37" i="2"/>
  <c r="B38" i="2"/>
  <c r="C38" i="2"/>
  <c r="B39" i="2"/>
  <c r="C39" i="2"/>
  <c r="B40" i="2"/>
  <c r="C40" i="2"/>
  <c r="B41" i="2"/>
  <c r="C41" i="2"/>
  <c r="B42" i="2"/>
  <c r="C42" i="2" s="1"/>
  <c r="B43" i="2"/>
  <c r="C43" i="2" s="1"/>
  <c r="B44" i="2"/>
  <c r="C44" i="2"/>
  <c r="B45" i="2"/>
  <c r="C45" i="2"/>
  <c r="B46" i="2"/>
  <c r="C46" i="2" s="1"/>
  <c r="B47" i="2"/>
  <c r="C47" i="2"/>
  <c r="B48" i="2"/>
  <c r="C48" i="2"/>
  <c r="B49" i="2"/>
  <c r="C49" i="2"/>
  <c r="B50" i="2"/>
  <c r="C50" i="2"/>
  <c r="B51" i="2"/>
  <c r="C51" i="2"/>
  <c r="B52" i="2"/>
  <c r="C52" i="2" s="1"/>
  <c r="B53" i="2"/>
  <c r="C53" i="2" s="1"/>
  <c r="B54" i="2"/>
  <c r="C54" i="2"/>
  <c r="B55" i="2"/>
  <c r="C55" i="2"/>
  <c r="B56" i="2"/>
  <c r="C56" i="2" s="1"/>
  <c r="B57" i="2"/>
  <c r="C57" i="2"/>
  <c r="B58" i="2"/>
  <c r="C58" i="2"/>
  <c r="B59" i="2"/>
  <c r="C59" i="2"/>
  <c r="B60" i="2"/>
  <c r="C60" i="2"/>
  <c r="B61" i="2"/>
  <c r="C61" i="2"/>
  <c r="B62" i="2"/>
  <c r="C62" i="2" s="1"/>
  <c r="B63" i="2"/>
  <c r="C63" i="2"/>
  <c r="B64" i="2"/>
  <c r="C64" i="2"/>
  <c r="B65" i="2"/>
  <c r="C65" i="2"/>
  <c r="B66" i="2"/>
  <c r="C66" i="2" s="1"/>
  <c r="B67" i="2"/>
  <c r="C67" i="2"/>
  <c r="B68" i="2"/>
  <c r="C68" i="2"/>
  <c r="B69" i="2"/>
  <c r="C69" i="2"/>
  <c r="B70" i="2"/>
  <c r="C70" i="2"/>
  <c r="B71" i="2"/>
  <c r="C71" i="2"/>
  <c r="B72" i="2"/>
  <c r="C72" i="2" s="1"/>
  <c r="B73" i="2"/>
  <c r="C73" i="2"/>
  <c r="B74" i="2"/>
  <c r="C74" i="2"/>
  <c r="B75" i="2"/>
  <c r="C75" i="2"/>
  <c r="B76" i="2"/>
  <c r="C76" i="2" s="1"/>
  <c r="B77" i="2"/>
  <c r="C77" i="2"/>
  <c r="B78" i="2"/>
  <c r="C78" i="2"/>
  <c r="B79" i="2"/>
  <c r="C79" i="2"/>
  <c r="B80" i="2"/>
  <c r="C80" i="2"/>
  <c r="B81" i="2"/>
  <c r="C81" i="2"/>
  <c r="B82" i="2"/>
  <c r="C82" i="2" s="1"/>
  <c r="B83" i="2"/>
  <c r="C83" i="2"/>
  <c r="B84" i="2"/>
  <c r="C84" i="2"/>
  <c r="B85" i="2"/>
  <c r="C85" i="2"/>
  <c r="B86" i="2"/>
  <c r="C86" i="2" s="1"/>
  <c r="B87" i="2"/>
  <c r="C87" i="2"/>
  <c r="B88" i="2"/>
  <c r="C88" i="2"/>
  <c r="B89" i="2"/>
  <c r="C89" i="2"/>
  <c r="B90" i="2"/>
  <c r="C90" i="2"/>
  <c r="B91" i="2"/>
  <c r="C91" i="2"/>
  <c r="B92" i="2"/>
  <c r="C92" i="2" s="1"/>
  <c r="B93" i="2"/>
  <c r="C93" i="2"/>
  <c r="B94" i="2"/>
  <c r="C94" i="2"/>
  <c r="B95" i="2"/>
  <c r="C95" i="2"/>
  <c r="B96" i="2"/>
  <c r="C96" i="2" s="1"/>
  <c r="B97" i="2"/>
  <c r="C97" i="2"/>
  <c r="B98" i="2"/>
  <c r="C98" i="2"/>
  <c r="B99" i="2"/>
  <c r="C99" i="2"/>
  <c r="B100" i="2"/>
  <c r="C100" i="2"/>
  <c r="B101" i="2"/>
  <c r="C101" i="2"/>
  <c r="B102" i="2"/>
  <c r="C102" i="2" s="1"/>
  <c r="B103" i="2"/>
  <c r="C103" i="2"/>
  <c r="B104" i="2"/>
  <c r="C104" i="2"/>
  <c r="B105" i="2"/>
  <c r="C105" i="2"/>
  <c r="B106" i="2"/>
  <c r="C106" i="2" s="1"/>
  <c r="B107" i="2"/>
  <c r="C107" i="2"/>
  <c r="B108" i="2"/>
  <c r="C108" i="2"/>
  <c r="B109" i="2"/>
  <c r="C109" i="2"/>
  <c r="B110" i="2"/>
  <c r="C110" i="2"/>
  <c r="B111" i="2"/>
  <c r="C111" i="2"/>
  <c r="B112" i="2"/>
  <c r="C112" i="2" s="1"/>
  <c r="B113" i="2"/>
  <c r="C113" i="2"/>
  <c r="B114" i="2"/>
  <c r="C114" i="2"/>
  <c r="B115" i="2"/>
  <c r="C115" i="2"/>
  <c r="B116" i="2"/>
  <c r="C116" i="2" s="1"/>
  <c r="B117" i="2"/>
  <c r="C117" i="2"/>
  <c r="B118" i="2"/>
  <c r="C118" i="2"/>
  <c r="B119" i="2"/>
  <c r="C119" i="2"/>
  <c r="B120" i="2"/>
  <c r="C120" i="2"/>
  <c r="B121" i="2"/>
  <c r="C121" i="2"/>
  <c r="B122" i="2"/>
  <c r="C122" i="2" s="1"/>
  <c r="B123" i="2"/>
  <c r="C123" i="2"/>
  <c r="B124" i="2"/>
  <c r="C124" i="2"/>
  <c r="B125" i="2"/>
  <c r="C125" i="2"/>
  <c r="B126" i="2"/>
  <c r="C126" i="2" s="1"/>
  <c r="B127" i="2"/>
  <c r="C127" i="2"/>
  <c r="B128" i="2"/>
  <c r="C128" i="2"/>
  <c r="B129" i="2"/>
  <c r="C129" i="2"/>
  <c r="B130" i="2"/>
  <c r="C130" i="2"/>
  <c r="B131" i="2"/>
  <c r="C131" i="2"/>
  <c r="B132" i="2"/>
  <c r="C132" i="2" s="1"/>
  <c r="B133" i="2"/>
  <c r="C133" i="2"/>
  <c r="B134" i="2"/>
  <c r="C134" i="2"/>
  <c r="B135" i="2"/>
  <c r="C135" i="2"/>
  <c r="B136" i="2"/>
  <c r="C136" i="2" s="1"/>
  <c r="B137" i="2"/>
  <c r="C137" i="2"/>
  <c r="B138" i="2"/>
  <c r="C138" i="2"/>
  <c r="B139" i="2"/>
  <c r="C139" i="2"/>
  <c r="B140" i="2"/>
  <c r="C140" i="2"/>
  <c r="B141" i="2"/>
  <c r="C141" i="2"/>
  <c r="B142" i="2"/>
  <c r="C142" i="2" s="1"/>
  <c r="B143" i="2"/>
  <c r="C143" i="2"/>
  <c r="B144" i="2"/>
  <c r="C144" i="2"/>
  <c r="B145" i="2"/>
  <c r="C145" i="2"/>
  <c r="B146" i="2"/>
  <c r="C146" i="2" s="1"/>
  <c r="B147" i="2"/>
  <c r="C147" i="2"/>
  <c r="B148" i="2"/>
  <c r="C148" i="2"/>
  <c r="B149" i="2"/>
  <c r="C149" i="2"/>
  <c r="B150" i="2"/>
  <c r="C150" i="2"/>
  <c r="B151" i="2"/>
  <c r="C151" i="2"/>
  <c r="B152" i="2"/>
  <c r="C152" i="2" s="1"/>
  <c r="B153" i="2"/>
  <c r="C153" i="2"/>
  <c r="B154" i="2"/>
  <c r="C154" i="2"/>
  <c r="B155" i="2"/>
  <c r="C155" i="2"/>
  <c r="B156" i="2"/>
  <c r="C156" i="2" s="1"/>
  <c r="B157" i="2"/>
  <c r="C157" i="2"/>
  <c r="B158" i="2"/>
  <c r="C158" i="2"/>
  <c r="B159" i="2"/>
  <c r="C159" i="2"/>
  <c r="B160" i="2"/>
  <c r="C160" i="2"/>
  <c r="B161" i="2"/>
  <c r="C161" i="2"/>
  <c r="B162" i="2"/>
  <c r="C162" i="2" s="1"/>
  <c r="B163" i="2"/>
  <c r="C163" i="2"/>
  <c r="B164" i="2"/>
  <c r="C164" i="2"/>
  <c r="B165" i="2"/>
  <c r="C165" i="2"/>
  <c r="B166" i="2"/>
  <c r="C166" i="2" s="1"/>
  <c r="B167" i="2"/>
  <c r="C167" i="2"/>
  <c r="B168" i="2"/>
  <c r="C168" i="2"/>
  <c r="B169" i="2"/>
  <c r="C169" i="2"/>
  <c r="B170" i="2"/>
  <c r="C170" i="2"/>
  <c r="B171" i="2"/>
  <c r="C171" i="2"/>
  <c r="B172" i="2"/>
  <c r="C172" i="2" s="1"/>
  <c r="B173" i="2"/>
  <c r="C173" i="2"/>
  <c r="B174" i="2"/>
  <c r="C174" i="2"/>
  <c r="B175" i="2"/>
  <c r="C175" i="2"/>
  <c r="B176" i="2"/>
  <c r="C176" i="2" s="1"/>
  <c r="B177" i="2"/>
  <c r="C177" i="2"/>
  <c r="B178" i="2"/>
  <c r="C178" i="2"/>
  <c r="B179" i="2"/>
  <c r="C179" i="2"/>
  <c r="B180" i="2"/>
  <c r="C180" i="2"/>
  <c r="B181" i="2"/>
  <c r="C181" i="2"/>
  <c r="B182" i="2"/>
  <c r="C182" i="2" s="1"/>
  <c r="B183" i="2"/>
  <c r="C183" i="2"/>
  <c r="B184" i="2"/>
  <c r="C184" i="2"/>
  <c r="B185" i="2"/>
  <c r="C185" i="2"/>
  <c r="B186" i="2"/>
  <c r="C186" i="2" s="1"/>
  <c r="B187" i="2"/>
  <c r="C187" i="2"/>
  <c r="B188" i="2"/>
  <c r="C188" i="2"/>
  <c r="B189" i="2"/>
  <c r="C189" i="2"/>
  <c r="B190" i="2"/>
  <c r="C190" i="2"/>
  <c r="B191" i="2"/>
  <c r="C191" i="2"/>
  <c r="B192" i="2"/>
  <c r="C192" i="2" s="1"/>
  <c r="B193" i="2"/>
  <c r="C193" i="2"/>
  <c r="B194" i="2"/>
  <c r="C194" i="2"/>
  <c r="B195" i="2"/>
  <c r="C195" i="2"/>
  <c r="B196" i="2"/>
  <c r="C196" i="2" s="1"/>
  <c r="B197" i="2"/>
  <c r="C197" i="2"/>
  <c r="B198" i="2"/>
  <c r="C198" i="2"/>
  <c r="B199" i="2"/>
  <c r="C199" i="2"/>
  <c r="B200" i="2"/>
  <c r="C200" i="2"/>
  <c r="B201" i="2"/>
  <c r="C201" i="2"/>
  <c r="B202" i="2"/>
  <c r="C202" i="2" s="1"/>
  <c r="B203" i="2"/>
  <c r="C203" i="2"/>
  <c r="B204" i="2"/>
  <c r="C204" i="2"/>
  <c r="B205" i="2"/>
  <c r="C205" i="2"/>
  <c r="B206" i="2"/>
  <c r="C206" i="2" s="1"/>
  <c r="B207" i="2"/>
  <c r="C207" i="2"/>
  <c r="B208" i="2"/>
  <c r="C208" i="2"/>
  <c r="B209" i="2"/>
  <c r="C209" i="2"/>
  <c r="C10" i="2"/>
  <c r="B7" i="1"/>
  <c r="C11" i="1"/>
  <c r="F211" i="1" l="1"/>
  <c r="E13" i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E33" i="1" s="1"/>
  <c r="E34" i="1" s="1"/>
  <c r="E35" i="1" s="1"/>
  <c r="E36" i="1" s="1"/>
  <c r="E37" i="1" s="1"/>
  <c r="E38" i="1" s="1"/>
  <c r="E39" i="1" s="1"/>
  <c r="E40" i="1" s="1"/>
  <c r="E41" i="1" s="1"/>
  <c r="E42" i="1" s="1"/>
  <c r="E43" i="1" s="1"/>
  <c r="E44" i="1" s="1"/>
  <c r="E45" i="1" s="1"/>
  <c r="E46" i="1" s="1"/>
  <c r="E47" i="1" s="1"/>
  <c r="E48" i="1" s="1"/>
  <c r="E49" i="1" s="1"/>
  <c r="E50" i="1" s="1"/>
  <c r="E51" i="1" s="1"/>
  <c r="E52" i="1" s="1"/>
  <c r="E53" i="1" s="1"/>
  <c r="E54" i="1" s="1"/>
  <c r="E55" i="1" s="1"/>
  <c r="E56" i="1" s="1"/>
  <c r="E57" i="1" s="1"/>
  <c r="E58" i="1" s="1"/>
  <c r="E59" i="1" s="1"/>
  <c r="E60" i="1" s="1"/>
  <c r="E61" i="1" s="1"/>
  <c r="E62" i="1" s="1"/>
  <c r="E63" i="1" s="1"/>
  <c r="E64" i="1" s="1"/>
  <c r="E65" i="1" s="1"/>
  <c r="E66" i="1" s="1"/>
  <c r="E67" i="1" s="1"/>
  <c r="E68" i="1" s="1"/>
  <c r="E69" i="1" s="1"/>
  <c r="E70" i="1" s="1"/>
  <c r="E71" i="1" s="1"/>
  <c r="E72" i="1" s="1"/>
  <c r="E73" i="1" s="1"/>
  <c r="E74" i="1" s="1"/>
  <c r="E75" i="1" s="1"/>
  <c r="E76" i="1" s="1"/>
  <c r="E77" i="1" s="1"/>
  <c r="E78" i="1" s="1"/>
  <c r="E79" i="1" s="1"/>
  <c r="E80" i="1" s="1"/>
  <c r="E81" i="1" s="1"/>
  <c r="E82" i="1" s="1"/>
  <c r="E83" i="1" s="1"/>
  <c r="E84" i="1" s="1"/>
  <c r="E85" i="1" s="1"/>
  <c r="E86" i="1" s="1"/>
  <c r="E87" i="1" s="1"/>
  <c r="E88" i="1" s="1"/>
  <c r="E89" i="1" s="1"/>
  <c r="E90" i="1" s="1"/>
  <c r="E91" i="1" s="1"/>
  <c r="E92" i="1" s="1"/>
  <c r="E93" i="1" s="1"/>
  <c r="E94" i="1" s="1"/>
  <c r="E95" i="1" s="1"/>
  <c r="E96" i="1" s="1"/>
  <c r="E97" i="1" s="1"/>
  <c r="E98" i="1" s="1"/>
  <c r="E99" i="1" s="1"/>
  <c r="E100" i="1" s="1"/>
  <c r="E101" i="1" s="1"/>
  <c r="E102" i="1" s="1"/>
  <c r="E103" i="1" s="1"/>
  <c r="E104" i="1" s="1"/>
  <c r="E105" i="1" s="1"/>
  <c r="E106" i="1" s="1"/>
  <c r="E107" i="1" s="1"/>
  <c r="E108" i="1" s="1"/>
  <c r="E109" i="1" s="1"/>
  <c r="E110" i="1" s="1"/>
  <c r="E111" i="1" s="1"/>
  <c r="E112" i="1" s="1"/>
  <c r="E113" i="1" s="1"/>
  <c r="E114" i="1" s="1"/>
  <c r="E115" i="1" s="1"/>
  <c r="E116" i="1" s="1"/>
  <c r="E117" i="1" s="1"/>
  <c r="E118" i="1" s="1"/>
  <c r="E119" i="1" s="1"/>
  <c r="E120" i="1" s="1"/>
  <c r="E121" i="1" s="1"/>
  <c r="E122" i="1" s="1"/>
  <c r="E123" i="1" s="1"/>
  <c r="E124" i="1" s="1"/>
  <c r="E125" i="1" s="1"/>
  <c r="E126" i="1" s="1"/>
  <c r="E127" i="1" s="1"/>
  <c r="E128" i="1" s="1"/>
  <c r="E129" i="1" s="1"/>
  <c r="E130" i="1" s="1"/>
  <c r="E131" i="1" s="1"/>
  <c r="E132" i="1" s="1"/>
  <c r="E133" i="1" s="1"/>
  <c r="E134" i="1" s="1"/>
  <c r="E135" i="1" s="1"/>
  <c r="E136" i="1" s="1"/>
  <c r="E137" i="1" s="1"/>
  <c r="E138" i="1" s="1"/>
  <c r="E139" i="1" s="1"/>
  <c r="E140" i="1" s="1"/>
  <c r="E141" i="1" s="1"/>
  <c r="E142" i="1" s="1"/>
  <c r="E143" i="1" s="1"/>
  <c r="E144" i="1" s="1"/>
  <c r="E145" i="1" s="1"/>
  <c r="E146" i="1" s="1"/>
  <c r="E147" i="1" s="1"/>
  <c r="E148" i="1" s="1"/>
  <c r="E149" i="1" s="1"/>
  <c r="E150" i="1" s="1"/>
  <c r="E151" i="1" s="1"/>
  <c r="E152" i="1" s="1"/>
  <c r="E153" i="1" s="1"/>
  <c r="E154" i="1" s="1"/>
  <c r="E155" i="1" s="1"/>
  <c r="E156" i="1" s="1"/>
  <c r="E157" i="1" s="1"/>
  <c r="E158" i="1" s="1"/>
  <c r="E159" i="1" s="1"/>
  <c r="E160" i="1" s="1"/>
  <c r="E161" i="1" s="1"/>
  <c r="E162" i="1" s="1"/>
  <c r="E163" i="1" s="1"/>
  <c r="E164" i="1" s="1"/>
  <c r="E165" i="1" s="1"/>
  <c r="E166" i="1" s="1"/>
  <c r="E167" i="1" s="1"/>
  <c r="E168" i="1" s="1"/>
  <c r="E169" i="1" s="1"/>
  <c r="E170" i="1" s="1"/>
  <c r="E171" i="1" s="1"/>
  <c r="E172" i="1" s="1"/>
  <c r="E173" i="1" s="1"/>
  <c r="E174" i="1" s="1"/>
  <c r="E175" i="1" s="1"/>
  <c r="E176" i="1" s="1"/>
  <c r="E177" i="1" s="1"/>
  <c r="E178" i="1" s="1"/>
  <c r="E179" i="1" s="1"/>
  <c r="E180" i="1" s="1"/>
  <c r="E181" i="1" s="1"/>
  <c r="E182" i="1" s="1"/>
  <c r="E183" i="1" s="1"/>
  <c r="E184" i="1" s="1"/>
  <c r="E185" i="1" s="1"/>
  <c r="E186" i="1" s="1"/>
  <c r="E187" i="1" s="1"/>
  <c r="E188" i="1" s="1"/>
  <c r="E189" i="1" s="1"/>
  <c r="E190" i="1" s="1"/>
  <c r="E191" i="1" s="1"/>
  <c r="E192" i="1" s="1"/>
  <c r="E193" i="1" s="1"/>
  <c r="E194" i="1" s="1"/>
  <c r="E195" i="1" s="1"/>
  <c r="E196" i="1" s="1"/>
  <c r="E197" i="1" s="1"/>
  <c r="E198" i="1" s="1"/>
  <c r="E199" i="1" s="1"/>
  <c r="E200" i="1" s="1"/>
  <c r="E201" i="1" s="1"/>
  <c r="E202" i="1" s="1"/>
  <c r="E203" i="1" s="1"/>
  <c r="E204" i="1" s="1"/>
  <c r="E205" i="1" s="1"/>
  <c r="E206" i="1" s="1"/>
  <c r="E207" i="1" s="1"/>
  <c r="E208" i="1" s="1"/>
  <c r="E209" i="1" s="1"/>
  <c r="E210" i="1" s="1"/>
  <c r="E211" i="1" s="1"/>
  <c r="B112" i="1"/>
  <c r="C112" i="1" s="1"/>
  <c r="D112" i="1" s="1"/>
  <c r="F111" i="1" s="1"/>
  <c r="B113" i="1"/>
  <c r="C113" i="1" s="1"/>
  <c r="D113" i="1" s="1"/>
  <c r="F110" i="1" s="1"/>
  <c r="B114" i="1"/>
  <c r="C114" i="1" s="1"/>
  <c r="D114" i="1" s="1"/>
  <c r="F109" i="1" s="1"/>
  <c r="B115" i="1"/>
  <c r="C115" i="1" s="1"/>
  <c r="D115" i="1" s="1"/>
  <c r="F108" i="1" s="1"/>
  <c r="B116" i="1"/>
  <c r="C116" i="1" s="1"/>
  <c r="D116" i="1" s="1"/>
  <c r="F107" i="1" s="1"/>
  <c r="B117" i="1"/>
  <c r="C117" i="1" s="1"/>
  <c r="D117" i="1" s="1"/>
  <c r="F106" i="1" s="1"/>
  <c r="B118" i="1"/>
  <c r="C118" i="1" s="1"/>
  <c r="D118" i="1" s="1"/>
  <c r="F105" i="1" s="1"/>
  <c r="B119" i="1"/>
  <c r="C119" i="1" s="1"/>
  <c r="D119" i="1" s="1"/>
  <c r="F104" i="1" s="1"/>
  <c r="B120" i="1"/>
  <c r="C120" i="1" s="1"/>
  <c r="D120" i="1" s="1"/>
  <c r="F103" i="1" s="1"/>
  <c r="B121" i="1"/>
  <c r="C121" i="1" s="1"/>
  <c r="D121" i="1" s="1"/>
  <c r="F102" i="1" s="1"/>
  <c r="B122" i="1"/>
  <c r="C122" i="1" s="1"/>
  <c r="D122" i="1" s="1"/>
  <c r="F101" i="1" s="1"/>
  <c r="B123" i="1"/>
  <c r="C123" i="1" s="1"/>
  <c r="D123" i="1" s="1"/>
  <c r="F100" i="1" s="1"/>
  <c r="B124" i="1"/>
  <c r="C124" i="1" s="1"/>
  <c r="D124" i="1" s="1"/>
  <c r="F99" i="1" s="1"/>
  <c r="B125" i="1"/>
  <c r="C125" i="1" s="1"/>
  <c r="D125" i="1" s="1"/>
  <c r="F98" i="1" s="1"/>
  <c r="B126" i="1"/>
  <c r="C126" i="1" s="1"/>
  <c r="D126" i="1" s="1"/>
  <c r="F97" i="1" s="1"/>
  <c r="B127" i="1"/>
  <c r="C127" i="1" s="1"/>
  <c r="D127" i="1" s="1"/>
  <c r="F96" i="1" s="1"/>
  <c r="B128" i="1"/>
  <c r="C128" i="1" s="1"/>
  <c r="D128" i="1" s="1"/>
  <c r="F95" i="1" s="1"/>
  <c r="B129" i="1"/>
  <c r="C129" i="1" s="1"/>
  <c r="D129" i="1" s="1"/>
  <c r="F94" i="1" s="1"/>
  <c r="B130" i="1"/>
  <c r="C130" i="1" s="1"/>
  <c r="D130" i="1" s="1"/>
  <c r="F93" i="1" s="1"/>
  <c r="B131" i="1"/>
  <c r="C131" i="1" s="1"/>
  <c r="D131" i="1" s="1"/>
  <c r="F92" i="1" s="1"/>
  <c r="B132" i="1"/>
  <c r="C132" i="1" s="1"/>
  <c r="D132" i="1" s="1"/>
  <c r="F91" i="1" s="1"/>
  <c r="B133" i="1"/>
  <c r="C133" i="1" s="1"/>
  <c r="D133" i="1" s="1"/>
  <c r="F90" i="1" s="1"/>
  <c r="B134" i="1"/>
  <c r="C134" i="1" s="1"/>
  <c r="D134" i="1" s="1"/>
  <c r="F89" i="1" s="1"/>
  <c r="B135" i="1"/>
  <c r="C135" i="1" s="1"/>
  <c r="D135" i="1" s="1"/>
  <c r="F88" i="1" s="1"/>
  <c r="B136" i="1"/>
  <c r="C136" i="1" s="1"/>
  <c r="D136" i="1" s="1"/>
  <c r="F87" i="1" s="1"/>
  <c r="B137" i="1"/>
  <c r="C137" i="1" s="1"/>
  <c r="D137" i="1" s="1"/>
  <c r="F86" i="1" s="1"/>
  <c r="B138" i="1"/>
  <c r="C138" i="1" s="1"/>
  <c r="D138" i="1" s="1"/>
  <c r="F85" i="1" s="1"/>
  <c r="B139" i="1"/>
  <c r="C139" i="1" s="1"/>
  <c r="D139" i="1" s="1"/>
  <c r="F84" i="1" s="1"/>
  <c r="B140" i="1"/>
  <c r="C140" i="1" s="1"/>
  <c r="D140" i="1" s="1"/>
  <c r="F83" i="1" s="1"/>
  <c r="B141" i="1"/>
  <c r="C141" i="1" s="1"/>
  <c r="D141" i="1" s="1"/>
  <c r="F82" i="1" s="1"/>
  <c r="B142" i="1"/>
  <c r="C142" i="1" s="1"/>
  <c r="D142" i="1" s="1"/>
  <c r="F81" i="1" s="1"/>
  <c r="B143" i="1"/>
  <c r="C143" i="1" s="1"/>
  <c r="D143" i="1" s="1"/>
  <c r="F80" i="1" s="1"/>
  <c r="B144" i="1"/>
  <c r="C144" i="1" s="1"/>
  <c r="D144" i="1" s="1"/>
  <c r="F79" i="1" s="1"/>
  <c r="B145" i="1"/>
  <c r="C145" i="1" s="1"/>
  <c r="D145" i="1" s="1"/>
  <c r="F78" i="1" s="1"/>
  <c r="B146" i="1"/>
  <c r="C146" i="1" s="1"/>
  <c r="D146" i="1" s="1"/>
  <c r="F77" i="1" s="1"/>
  <c r="B147" i="1"/>
  <c r="C147" i="1" s="1"/>
  <c r="D147" i="1" s="1"/>
  <c r="F76" i="1" s="1"/>
  <c r="B148" i="1"/>
  <c r="C148" i="1" s="1"/>
  <c r="D148" i="1" s="1"/>
  <c r="F75" i="1" s="1"/>
  <c r="B149" i="1"/>
  <c r="C149" i="1" s="1"/>
  <c r="D149" i="1" s="1"/>
  <c r="F74" i="1" s="1"/>
  <c r="B150" i="1"/>
  <c r="C150" i="1" s="1"/>
  <c r="D150" i="1" s="1"/>
  <c r="F73" i="1" s="1"/>
  <c r="B151" i="1"/>
  <c r="C151" i="1" s="1"/>
  <c r="D151" i="1" s="1"/>
  <c r="F72" i="1" s="1"/>
  <c r="B152" i="1"/>
  <c r="C152" i="1" s="1"/>
  <c r="D152" i="1" s="1"/>
  <c r="F71" i="1" s="1"/>
  <c r="B153" i="1"/>
  <c r="C153" i="1" s="1"/>
  <c r="D153" i="1" s="1"/>
  <c r="F70" i="1" s="1"/>
  <c r="B154" i="1"/>
  <c r="C154" i="1" s="1"/>
  <c r="D154" i="1" s="1"/>
  <c r="F69" i="1" s="1"/>
  <c r="B155" i="1"/>
  <c r="C155" i="1" s="1"/>
  <c r="D155" i="1" s="1"/>
  <c r="F68" i="1" s="1"/>
  <c r="B156" i="1"/>
  <c r="C156" i="1" s="1"/>
  <c r="D156" i="1" s="1"/>
  <c r="F67" i="1" s="1"/>
  <c r="B157" i="1"/>
  <c r="C157" i="1" s="1"/>
  <c r="D157" i="1" s="1"/>
  <c r="F66" i="1" s="1"/>
  <c r="B158" i="1"/>
  <c r="C158" i="1" s="1"/>
  <c r="D158" i="1" s="1"/>
  <c r="F65" i="1" s="1"/>
  <c r="B159" i="1"/>
  <c r="C159" i="1" s="1"/>
  <c r="D159" i="1" s="1"/>
  <c r="F64" i="1" s="1"/>
  <c r="B160" i="1"/>
  <c r="C160" i="1" s="1"/>
  <c r="D160" i="1" s="1"/>
  <c r="F63" i="1" s="1"/>
  <c r="B161" i="1"/>
  <c r="C161" i="1" s="1"/>
  <c r="D161" i="1" s="1"/>
  <c r="F62" i="1" s="1"/>
  <c r="B162" i="1"/>
  <c r="C162" i="1" s="1"/>
  <c r="D162" i="1" s="1"/>
  <c r="F61" i="1" s="1"/>
  <c r="B163" i="1"/>
  <c r="C163" i="1" s="1"/>
  <c r="D163" i="1" s="1"/>
  <c r="F60" i="1" s="1"/>
  <c r="B164" i="1"/>
  <c r="C164" i="1" s="1"/>
  <c r="D164" i="1" s="1"/>
  <c r="F59" i="1" s="1"/>
  <c r="B165" i="1"/>
  <c r="C165" i="1" s="1"/>
  <c r="D165" i="1" s="1"/>
  <c r="F58" i="1" s="1"/>
  <c r="B166" i="1"/>
  <c r="C166" i="1" s="1"/>
  <c r="D166" i="1" s="1"/>
  <c r="F57" i="1" s="1"/>
  <c r="B167" i="1"/>
  <c r="C167" i="1" s="1"/>
  <c r="D167" i="1" s="1"/>
  <c r="F56" i="1" s="1"/>
  <c r="B168" i="1"/>
  <c r="C168" i="1" s="1"/>
  <c r="D168" i="1" s="1"/>
  <c r="F55" i="1" s="1"/>
  <c r="B169" i="1"/>
  <c r="C169" i="1" s="1"/>
  <c r="D169" i="1" s="1"/>
  <c r="F54" i="1" s="1"/>
  <c r="B170" i="1"/>
  <c r="C170" i="1" s="1"/>
  <c r="D170" i="1" s="1"/>
  <c r="F53" i="1" s="1"/>
  <c r="B171" i="1"/>
  <c r="C171" i="1" s="1"/>
  <c r="D171" i="1" s="1"/>
  <c r="F52" i="1" s="1"/>
  <c r="B172" i="1"/>
  <c r="C172" i="1" s="1"/>
  <c r="D172" i="1" s="1"/>
  <c r="F51" i="1" s="1"/>
  <c r="B173" i="1"/>
  <c r="C173" i="1" s="1"/>
  <c r="D173" i="1" s="1"/>
  <c r="F50" i="1" s="1"/>
  <c r="B174" i="1"/>
  <c r="C174" i="1" s="1"/>
  <c r="D174" i="1" s="1"/>
  <c r="F49" i="1" s="1"/>
  <c r="B175" i="1"/>
  <c r="C175" i="1" s="1"/>
  <c r="D175" i="1" s="1"/>
  <c r="F48" i="1" s="1"/>
  <c r="B176" i="1"/>
  <c r="C176" i="1" s="1"/>
  <c r="D176" i="1" s="1"/>
  <c r="F47" i="1" s="1"/>
  <c r="B177" i="1"/>
  <c r="C177" i="1" s="1"/>
  <c r="D177" i="1" s="1"/>
  <c r="F46" i="1" s="1"/>
  <c r="B178" i="1"/>
  <c r="C178" i="1" s="1"/>
  <c r="D178" i="1" s="1"/>
  <c r="F45" i="1" s="1"/>
  <c r="B179" i="1"/>
  <c r="C179" i="1" s="1"/>
  <c r="D179" i="1" s="1"/>
  <c r="F44" i="1" s="1"/>
  <c r="B180" i="1"/>
  <c r="C180" i="1" s="1"/>
  <c r="D180" i="1" s="1"/>
  <c r="F43" i="1" s="1"/>
  <c r="B181" i="1"/>
  <c r="C181" i="1" s="1"/>
  <c r="D181" i="1" s="1"/>
  <c r="F42" i="1" s="1"/>
  <c r="B182" i="1"/>
  <c r="C182" i="1" s="1"/>
  <c r="D182" i="1" s="1"/>
  <c r="F41" i="1" s="1"/>
  <c r="B183" i="1"/>
  <c r="C183" i="1" s="1"/>
  <c r="D183" i="1" s="1"/>
  <c r="F40" i="1" s="1"/>
  <c r="B184" i="1"/>
  <c r="C184" i="1" s="1"/>
  <c r="D184" i="1" s="1"/>
  <c r="F39" i="1" s="1"/>
  <c r="B185" i="1"/>
  <c r="C185" i="1" s="1"/>
  <c r="D185" i="1" s="1"/>
  <c r="F38" i="1" s="1"/>
  <c r="B186" i="1"/>
  <c r="C186" i="1" s="1"/>
  <c r="D186" i="1" s="1"/>
  <c r="F37" i="1" s="1"/>
  <c r="B187" i="1"/>
  <c r="C187" i="1" s="1"/>
  <c r="D187" i="1" s="1"/>
  <c r="F36" i="1" s="1"/>
  <c r="B188" i="1"/>
  <c r="C188" i="1" s="1"/>
  <c r="D188" i="1" s="1"/>
  <c r="F35" i="1" s="1"/>
  <c r="B189" i="1"/>
  <c r="C189" i="1" s="1"/>
  <c r="D189" i="1" s="1"/>
  <c r="F34" i="1" s="1"/>
  <c r="B190" i="1"/>
  <c r="C190" i="1" s="1"/>
  <c r="D190" i="1" s="1"/>
  <c r="F33" i="1" s="1"/>
  <c r="B191" i="1"/>
  <c r="C191" i="1" s="1"/>
  <c r="D191" i="1" s="1"/>
  <c r="F32" i="1" s="1"/>
  <c r="B192" i="1"/>
  <c r="C192" i="1" s="1"/>
  <c r="D192" i="1" s="1"/>
  <c r="F31" i="1" s="1"/>
  <c r="B193" i="1"/>
  <c r="C193" i="1" s="1"/>
  <c r="D193" i="1" s="1"/>
  <c r="F30" i="1" s="1"/>
  <c r="B194" i="1"/>
  <c r="C194" i="1" s="1"/>
  <c r="D194" i="1" s="1"/>
  <c r="F29" i="1" s="1"/>
  <c r="B195" i="1"/>
  <c r="C195" i="1" s="1"/>
  <c r="D195" i="1" s="1"/>
  <c r="F28" i="1" s="1"/>
  <c r="B196" i="1"/>
  <c r="C196" i="1" s="1"/>
  <c r="D196" i="1" s="1"/>
  <c r="F27" i="1" s="1"/>
  <c r="B197" i="1"/>
  <c r="C197" i="1" s="1"/>
  <c r="D197" i="1" s="1"/>
  <c r="F26" i="1" s="1"/>
  <c r="B198" i="1"/>
  <c r="C198" i="1" s="1"/>
  <c r="D198" i="1" s="1"/>
  <c r="F25" i="1" s="1"/>
  <c r="B199" i="1"/>
  <c r="C199" i="1" s="1"/>
  <c r="D199" i="1" s="1"/>
  <c r="F24" i="1" s="1"/>
  <c r="B200" i="1"/>
  <c r="C200" i="1" s="1"/>
  <c r="D200" i="1" s="1"/>
  <c r="F23" i="1" s="1"/>
  <c r="B201" i="1"/>
  <c r="C201" i="1" s="1"/>
  <c r="D201" i="1" s="1"/>
  <c r="F22" i="1" s="1"/>
  <c r="B202" i="1"/>
  <c r="C202" i="1" s="1"/>
  <c r="D202" i="1" s="1"/>
  <c r="F21" i="1" s="1"/>
  <c r="B203" i="1"/>
  <c r="C203" i="1" s="1"/>
  <c r="D203" i="1" s="1"/>
  <c r="F20" i="1" s="1"/>
  <c r="B204" i="1"/>
  <c r="C204" i="1" s="1"/>
  <c r="D204" i="1" s="1"/>
  <c r="F19" i="1" s="1"/>
  <c r="B205" i="1"/>
  <c r="C205" i="1" s="1"/>
  <c r="D205" i="1" s="1"/>
  <c r="F18" i="1" s="1"/>
  <c r="B206" i="1"/>
  <c r="C206" i="1" s="1"/>
  <c r="D206" i="1" s="1"/>
  <c r="F17" i="1" s="1"/>
  <c r="B207" i="1"/>
  <c r="C207" i="1" s="1"/>
  <c r="D207" i="1" s="1"/>
  <c r="F16" i="1" s="1"/>
  <c r="B208" i="1"/>
  <c r="C208" i="1" s="1"/>
  <c r="D208" i="1" s="1"/>
  <c r="F15" i="1" s="1"/>
  <c r="B209" i="1"/>
  <c r="C209" i="1" s="1"/>
  <c r="D209" i="1" s="1"/>
  <c r="F14" i="1" s="1"/>
  <c r="B210" i="1"/>
  <c r="C210" i="1" s="1"/>
  <c r="D210" i="1" s="1"/>
  <c r="F13" i="1" s="1"/>
  <c r="B211" i="1"/>
  <c r="C211" i="1" s="1"/>
  <c r="D211" i="1" s="1"/>
  <c r="F12" i="1" s="1"/>
  <c r="B10" i="2"/>
  <c r="B4" i="2"/>
  <c r="B4" i="1"/>
  <c r="B111" i="1"/>
  <c r="C111" i="1" s="1"/>
  <c r="D111" i="1" s="1"/>
  <c r="F112" i="1" s="1"/>
  <c r="B110" i="1"/>
  <c r="C110" i="1" s="1"/>
  <c r="D110" i="1" s="1"/>
  <c r="F113" i="1" s="1"/>
  <c r="B109" i="1"/>
  <c r="C109" i="1" s="1"/>
  <c r="D109" i="1" s="1"/>
  <c r="F114" i="1" s="1"/>
  <c r="B108" i="1"/>
  <c r="C108" i="1" s="1"/>
  <c r="D108" i="1" s="1"/>
  <c r="F115" i="1" s="1"/>
  <c r="B107" i="1"/>
  <c r="C107" i="1" s="1"/>
  <c r="D107" i="1" s="1"/>
  <c r="F116" i="1" s="1"/>
  <c r="B106" i="1"/>
  <c r="C106" i="1" s="1"/>
  <c r="D106" i="1" s="1"/>
  <c r="F117" i="1" s="1"/>
  <c r="B105" i="1"/>
  <c r="C105" i="1" s="1"/>
  <c r="D105" i="1" s="1"/>
  <c r="F118" i="1" s="1"/>
  <c r="B104" i="1"/>
  <c r="C104" i="1" s="1"/>
  <c r="D104" i="1" s="1"/>
  <c r="F119" i="1" s="1"/>
  <c r="B103" i="1"/>
  <c r="C103" i="1" s="1"/>
  <c r="D103" i="1" s="1"/>
  <c r="F120" i="1" s="1"/>
  <c r="B102" i="1"/>
  <c r="C102" i="1" s="1"/>
  <c r="D102" i="1" s="1"/>
  <c r="F121" i="1" s="1"/>
  <c r="B101" i="1"/>
  <c r="C101" i="1" s="1"/>
  <c r="D101" i="1" s="1"/>
  <c r="F122" i="1" s="1"/>
  <c r="B100" i="1"/>
  <c r="C100" i="1" s="1"/>
  <c r="D100" i="1" s="1"/>
  <c r="F123" i="1" s="1"/>
  <c r="B99" i="1"/>
  <c r="C99" i="1" s="1"/>
  <c r="D99" i="1" s="1"/>
  <c r="F124" i="1" s="1"/>
  <c r="B98" i="1"/>
  <c r="C98" i="1" s="1"/>
  <c r="D98" i="1" s="1"/>
  <c r="F125" i="1" s="1"/>
  <c r="B97" i="1"/>
  <c r="C97" i="1" s="1"/>
  <c r="D97" i="1" s="1"/>
  <c r="F126" i="1" s="1"/>
  <c r="B96" i="1"/>
  <c r="C96" i="1" s="1"/>
  <c r="D96" i="1" s="1"/>
  <c r="F127" i="1" s="1"/>
  <c r="B95" i="1"/>
  <c r="C95" i="1" s="1"/>
  <c r="D95" i="1" s="1"/>
  <c r="F128" i="1" s="1"/>
  <c r="B94" i="1"/>
  <c r="C94" i="1" s="1"/>
  <c r="D94" i="1" s="1"/>
  <c r="F129" i="1" s="1"/>
  <c r="B93" i="1"/>
  <c r="C93" i="1" s="1"/>
  <c r="D93" i="1" s="1"/>
  <c r="F130" i="1" s="1"/>
  <c r="B92" i="1"/>
  <c r="C92" i="1" s="1"/>
  <c r="D92" i="1" s="1"/>
  <c r="F131" i="1" s="1"/>
  <c r="B91" i="1"/>
  <c r="C91" i="1" s="1"/>
  <c r="D91" i="1" s="1"/>
  <c r="F132" i="1" s="1"/>
  <c r="B90" i="1"/>
  <c r="C90" i="1" s="1"/>
  <c r="D90" i="1" s="1"/>
  <c r="F133" i="1" s="1"/>
  <c r="B89" i="1"/>
  <c r="C89" i="1" s="1"/>
  <c r="D89" i="1" s="1"/>
  <c r="F134" i="1" s="1"/>
  <c r="B88" i="1"/>
  <c r="C88" i="1" s="1"/>
  <c r="D88" i="1" s="1"/>
  <c r="F135" i="1" s="1"/>
  <c r="B87" i="1"/>
  <c r="C87" i="1" s="1"/>
  <c r="D87" i="1" s="1"/>
  <c r="F136" i="1" s="1"/>
  <c r="B86" i="1"/>
  <c r="C86" i="1" s="1"/>
  <c r="D86" i="1" s="1"/>
  <c r="F137" i="1" s="1"/>
  <c r="B85" i="1"/>
  <c r="C85" i="1" s="1"/>
  <c r="D85" i="1" s="1"/>
  <c r="F138" i="1" s="1"/>
  <c r="B84" i="1"/>
  <c r="C84" i="1" s="1"/>
  <c r="D84" i="1" s="1"/>
  <c r="F139" i="1" s="1"/>
  <c r="B83" i="1"/>
  <c r="C83" i="1" s="1"/>
  <c r="D83" i="1" s="1"/>
  <c r="F140" i="1" s="1"/>
  <c r="B82" i="1"/>
  <c r="C82" i="1" s="1"/>
  <c r="D82" i="1" s="1"/>
  <c r="F141" i="1" s="1"/>
  <c r="B81" i="1"/>
  <c r="C81" i="1" s="1"/>
  <c r="D81" i="1" s="1"/>
  <c r="F142" i="1" s="1"/>
  <c r="B80" i="1"/>
  <c r="C80" i="1" s="1"/>
  <c r="D80" i="1" s="1"/>
  <c r="F143" i="1" s="1"/>
  <c r="B79" i="1"/>
  <c r="C79" i="1" s="1"/>
  <c r="D79" i="1" s="1"/>
  <c r="F144" i="1" s="1"/>
  <c r="B78" i="1"/>
  <c r="C78" i="1" s="1"/>
  <c r="D78" i="1" s="1"/>
  <c r="F145" i="1" s="1"/>
  <c r="B77" i="1"/>
  <c r="C77" i="1" s="1"/>
  <c r="D77" i="1" s="1"/>
  <c r="F146" i="1" s="1"/>
  <c r="B76" i="1"/>
  <c r="C76" i="1" s="1"/>
  <c r="D76" i="1" s="1"/>
  <c r="F147" i="1" s="1"/>
  <c r="B75" i="1"/>
  <c r="C75" i="1" s="1"/>
  <c r="D75" i="1" s="1"/>
  <c r="F148" i="1" s="1"/>
  <c r="B74" i="1"/>
  <c r="C74" i="1" s="1"/>
  <c r="D74" i="1" s="1"/>
  <c r="F149" i="1" s="1"/>
  <c r="B73" i="1"/>
  <c r="C73" i="1" s="1"/>
  <c r="D73" i="1" s="1"/>
  <c r="F150" i="1" s="1"/>
  <c r="B72" i="1"/>
  <c r="C72" i="1" s="1"/>
  <c r="D72" i="1" s="1"/>
  <c r="F151" i="1" s="1"/>
  <c r="B71" i="1"/>
  <c r="C71" i="1" s="1"/>
  <c r="D71" i="1" s="1"/>
  <c r="F152" i="1" s="1"/>
  <c r="B70" i="1"/>
  <c r="C70" i="1" s="1"/>
  <c r="D70" i="1" s="1"/>
  <c r="F153" i="1" s="1"/>
  <c r="B69" i="1"/>
  <c r="C69" i="1" s="1"/>
  <c r="D69" i="1" s="1"/>
  <c r="F154" i="1" s="1"/>
  <c r="B68" i="1"/>
  <c r="C68" i="1" s="1"/>
  <c r="D68" i="1" s="1"/>
  <c r="F155" i="1" s="1"/>
  <c r="B67" i="1"/>
  <c r="C67" i="1" s="1"/>
  <c r="D67" i="1" s="1"/>
  <c r="F156" i="1" s="1"/>
  <c r="B66" i="1"/>
  <c r="C66" i="1" s="1"/>
  <c r="D66" i="1" s="1"/>
  <c r="F157" i="1" s="1"/>
  <c r="B65" i="1"/>
  <c r="C65" i="1" s="1"/>
  <c r="D65" i="1" s="1"/>
  <c r="F158" i="1" s="1"/>
  <c r="B64" i="1"/>
  <c r="C64" i="1" s="1"/>
  <c r="D64" i="1" s="1"/>
  <c r="F159" i="1" s="1"/>
  <c r="B63" i="1"/>
  <c r="C63" i="1" s="1"/>
  <c r="D63" i="1" s="1"/>
  <c r="F160" i="1" s="1"/>
  <c r="B62" i="1"/>
  <c r="C62" i="1" s="1"/>
  <c r="D62" i="1" s="1"/>
  <c r="F161" i="1" s="1"/>
  <c r="B61" i="1"/>
  <c r="C61" i="1" s="1"/>
  <c r="D61" i="1" s="1"/>
  <c r="F162" i="1" s="1"/>
  <c r="B60" i="1"/>
  <c r="C60" i="1" s="1"/>
  <c r="D60" i="1" s="1"/>
  <c r="F163" i="1" s="1"/>
  <c r="B59" i="1"/>
  <c r="C59" i="1" s="1"/>
  <c r="D59" i="1" s="1"/>
  <c r="F164" i="1" s="1"/>
  <c r="B58" i="1"/>
  <c r="C58" i="1" s="1"/>
  <c r="D58" i="1" s="1"/>
  <c r="F165" i="1" s="1"/>
  <c r="B57" i="1"/>
  <c r="C57" i="1" s="1"/>
  <c r="D57" i="1" s="1"/>
  <c r="F166" i="1" s="1"/>
  <c r="B56" i="1"/>
  <c r="C56" i="1" s="1"/>
  <c r="D56" i="1" s="1"/>
  <c r="F167" i="1" s="1"/>
  <c r="B55" i="1"/>
  <c r="C55" i="1" s="1"/>
  <c r="D55" i="1" s="1"/>
  <c r="F168" i="1" s="1"/>
  <c r="B54" i="1"/>
  <c r="C54" i="1" s="1"/>
  <c r="D54" i="1" s="1"/>
  <c r="F169" i="1" s="1"/>
  <c r="B53" i="1"/>
  <c r="C53" i="1" s="1"/>
  <c r="D53" i="1" s="1"/>
  <c r="F170" i="1" s="1"/>
  <c r="B52" i="1"/>
  <c r="C52" i="1" s="1"/>
  <c r="D52" i="1" s="1"/>
  <c r="F171" i="1" s="1"/>
  <c r="B51" i="1"/>
  <c r="C51" i="1" s="1"/>
  <c r="D51" i="1" s="1"/>
  <c r="F172" i="1" s="1"/>
  <c r="B50" i="1"/>
  <c r="C50" i="1" s="1"/>
  <c r="D50" i="1" s="1"/>
  <c r="F173" i="1" s="1"/>
  <c r="B49" i="1"/>
  <c r="C49" i="1" s="1"/>
  <c r="D49" i="1" s="1"/>
  <c r="F174" i="1" s="1"/>
  <c r="B48" i="1"/>
  <c r="C48" i="1" s="1"/>
  <c r="D48" i="1" s="1"/>
  <c r="F175" i="1" s="1"/>
  <c r="B47" i="1"/>
  <c r="C47" i="1" s="1"/>
  <c r="D47" i="1" s="1"/>
  <c r="F176" i="1" s="1"/>
  <c r="B46" i="1"/>
  <c r="C46" i="1" s="1"/>
  <c r="D46" i="1" s="1"/>
  <c r="F177" i="1" s="1"/>
  <c r="B45" i="1"/>
  <c r="C45" i="1" s="1"/>
  <c r="D45" i="1" s="1"/>
  <c r="F178" i="1" s="1"/>
  <c r="B44" i="1"/>
  <c r="C44" i="1" s="1"/>
  <c r="D44" i="1" s="1"/>
  <c r="F179" i="1" s="1"/>
  <c r="B43" i="1"/>
  <c r="C43" i="1" s="1"/>
  <c r="D43" i="1" s="1"/>
  <c r="F180" i="1" s="1"/>
  <c r="B42" i="1"/>
  <c r="C42" i="1" s="1"/>
  <c r="D42" i="1" s="1"/>
  <c r="F181" i="1" s="1"/>
  <c r="B41" i="1"/>
  <c r="C41" i="1" s="1"/>
  <c r="D41" i="1" s="1"/>
  <c r="F182" i="1" s="1"/>
  <c r="B40" i="1"/>
  <c r="C40" i="1" s="1"/>
  <c r="D40" i="1" s="1"/>
  <c r="F183" i="1" s="1"/>
  <c r="B39" i="1"/>
  <c r="C39" i="1" s="1"/>
  <c r="D39" i="1" s="1"/>
  <c r="F184" i="1" s="1"/>
  <c r="B38" i="1"/>
  <c r="C38" i="1" s="1"/>
  <c r="D38" i="1" s="1"/>
  <c r="F185" i="1" s="1"/>
  <c r="B37" i="1"/>
  <c r="C37" i="1" s="1"/>
  <c r="D37" i="1" s="1"/>
  <c r="F186" i="1" s="1"/>
  <c r="B36" i="1"/>
  <c r="C36" i="1" s="1"/>
  <c r="D36" i="1" s="1"/>
  <c r="F187" i="1" s="1"/>
  <c r="B35" i="1"/>
  <c r="C35" i="1" s="1"/>
  <c r="D35" i="1" s="1"/>
  <c r="F188" i="1" s="1"/>
  <c r="B34" i="1"/>
  <c r="C34" i="1" s="1"/>
  <c r="D34" i="1" s="1"/>
  <c r="F189" i="1" s="1"/>
  <c r="B33" i="1"/>
  <c r="C33" i="1" s="1"/>
  <c r="D33" i="1" s="1"/>
  <c r="F190" i="1" s="1"/>
  <c r="B32" i="1"/>
  <c r="C32" i="1" s="1"/>
  <c r="D32" i="1" s="1"/>
  <c r="F191" i="1" s="1"/>
  <c r="B31" i="1"/>
  <c r="C31" i="1" s="1"/>
  <c r="D31" i="1" s="1"/>
  <c r="F192" i="1" s="1"/>
  <c r="B30" i="1"/>
  <c r="C30" i="1" s="1"/>
  <c r="D30" i="1" s="1"/>
  <c r="F193" i="1" s="1"/>
  <c r="B29" i="1"/>
  <c r="C29" i="1" s="1"/>
  <c r="D29" i="1" s="1"/>
  <c r="F194" i="1" s="1"/>
  <c r="B28" i="1"/>
  <c r="C28" i="1" s="1"/>
  <c r="D28" i="1" s="1"/>
  <c r="F195" i="1" s="1"/>
  <c r="B27" i="1"/>
  <c r="C27" i="1" s="1"/>
  <c r="D27" i="1" s="1"/>
  <c r="F196" i="1" s="1"/>
  <c r="B26" i="1"/>
  <c r="C26" i="1" s="1"/>
  <c r="D26" i="1" s="1"/>
  <c r="F197" i="1" s="1"/>
  <c r="B25" i="1"/>
  <c r="C25" i="1" s="1"/>
  <c r="D25" i="1" s="1"/>
  <c r="F198" i="1" s="1"/>
  <c r="B24" i="1"/>
  <c r="C24" i="1" s="1"/>
  <c r="D24" i="1" s="1"/>
  <c r="F199" i="1" s="1"/>
  <c r="B23" i="1"/>
  <c r="C23" i="1" s="1"/>
  <c r="D23" i="1" s="1"/>
  <c r="F200" i="1" s="1"/>
  <c r="B22" i="1"/>
  <c r="C22" i="1" s="1"/>
  <c r="D22" i="1" s="1"/>
  <c r="F201" i="1" s="1"/>
  <c r="B21" i="1"/>
  <c r="C21" i="1" s="1"/>
  <c r="D21" i="1" s="1"/>
  <c r="F202" i="1" s="1"/>
  <c r="B20" i="1"/>
  <c r="C20" i="1" s="1"/>
  <c r="D20" i="1" s="1"/>
  <c r="F203" i="1" s="1"/>
  <c r="B19" i="1"/>
  <c r="C19" i="1" s="1"/>
  <c r="D19" i="1" s="1"/>
  <c r="F204" i="1" s="1"/>
  <c r="B18" i="1"/>
  <c r="C18" i="1" s="1"/>
  <c r="D18" i="1" s="1"/>
  <c r="F205" i="1" s="1"/>
  <c r="B17" i="1"/>
  <c r="C17" i="1" s="1"/>
  <c r="D17" i="1" s="1"/>
  <c r="F206" i="1" s="1"/>
  <c r="B16" i="1"/>
  <c r="C16" i="1" s="1"/>
  <c r="D16" i="1" s="1"/>
  <c r="F207" i="1" s="1"/>
  <c r="B15" i="1"/>
  <c r="C15" i="1" s="1"/>
  <c r="D15" i="1" s="1"/>
  <c r="F208" i="1" s="1"/>
  <c r="B14" i="1"/>
  <c r="C14" i="1" s="1"/>
  <c r="D14" i="1" s="1"/>
  <c r="F209" i="1" s="1"/>
  <c r="AJ13" i="1"/>
  <c r="AK13" i="1" s="1"/>
  <c r="B13" i="1"/>
  <c r="C13" i="1" s="1"/>
  <c r="D13" i="1" s="1"/>
  <c r="F210" i="1" s="1"/>
  <c r="B12" i="1"/>
  <c r="E11" i="1"/>
  <c r="D9" i="1" l="1"/>
  <c r="AJ12" i="1"/>
  <c r="AJ11" i="1" s="1"/>
  <c r="AK16" i="1"/>
  <c r="AL13" i="1"/>
  <c r="AK12" i="1"/>
  <c r="AK11" i="1" s="1"/>
  <c r="AJ16" i="1"/>
  <c r="AK19" i="1" l="1"/>
  <c r="AK15" i="1"/>
  <c r="AK18" i="1" s="1"/>
  <c r="AJ19" i="1"/>
  <c r="AJ15" i="1"/>
  <c r="AJ18" i="1" s="1"/>
  <c r="AM13" i="1"/>
  <c r="AL12" i="1"/>
  <c r="AL11" i="1" s="1"/>
  <c r="AL16" i="1"/>
  <c r="AJ17" i="1" l="1"/>
  <c r="AJ20" i="1"/>
  <c r="AL19" i="1"/>
  <c r="AL15" i="1"/>
  <c r="AL18" i="1" s="1"/>
  <c r="AM16" i="1"/>
  <c r="AN13" i="1"/>
  <c r="AM12" i="1"/>
  <c r="AM11" i="1" s="1"/>
  <c r="AK20" i="1"/>
  <c r="AK17" i="1"/>
  <c r="AM19" i="1" l="1"/>
  <c r="AM15" i="1"/>
  <c r="AM18" i="1" s="1"/>
  <c r="AO13" i="1"/>
  <c r="AN12" i="1"/>
  <c r="AN11" i="1" s="1"/>
  <c r="AN16" i="1"/>
  <c r="AL17" i="1"/>
  <c r="AL20" i="1"/>
  <c r="AN19" i="1" l="1"/>
  <c r="AN15" i="1"/>
  <c r="AN18" i="1" s="1"/>
  <c r="AO16" i="1"/>
  <c r="AP13" i="1"/>
  <c r="AO12" i="1"/>
  <c r="AO11" i="1" s="1"/>
  <c r="AM20" i="1"/>
  <c r="AM17" i="1"/>
  <c r="AO19" i="1" l="1"/>
  <c r="AO15" i="1"/>
  <c r="AO18" i="1" s="1"/>
  <c r="AQ13" i="1"/>
  <c r="AP12" i="1"/>
  <c r="AP11" i="1" s="1"/>
  <c r="AP16" i="1"/>
  <c r="AN17" i="1"/>
  <c r="AN20" i="1"/>
  <c r="AP19" i="1" l="1"/>
  <c r="AP15" i="1"/>
  <c r="AP18" i="1" s="1"/>
  <c r="AQ16" i="1"/>
  <c r="AR13" i="1"/>
  <c r="AQ12" i="1"/>
  <c r="AQ11" i="1" s="1"/>
  <c r="AO20" i="1"/>
  <c r="AO17" i="1"/>
  <c r="AQ19" i="1" l="1"/>
  <c r="AQ15" i="1"/>
  <c r="AQ18" i="1" s="1"/>
  <c r="AS13" i="1"/>
  <c r="AR12" i="1"/>
  <c r="AR11" i="1" s="1"/>
  <c r="AR16" i="1"/>
  <c r="AP17" i="1"/>
  <c r="AP20" i="1"/>
  <c r="AR19" i="1" l="1"/>
  <c r="AR15" i="1"/>
  <c r="AR18" i="1" s="1"/>
  <c r="AS16" i="1"/>
  <c r="AT13" i="1"/>
  <c r="AS12" i="1"/>
  <c r="AS11" i="1" s="1"/>
  <c r="AQ20" i="1"/>
  <c r="AQ17" i="1"/>
  <c r="AS19" i="1" l="1"/>
  <c r="AS15" i="1"/>
  <c r="AS18" i="1" s="1"/>
  <c r="AU13" i="1"/>
  <c r="AT12" i="1"/>
  <c r="AT11" i="1" s="1"/>
  <c r="AT16" i="1"/>
  <c r="AR17" i="1"/>
  <c r="AR20" i="1"/>
  <c r="AT19" i="1" l="1"/>
  <c r="AT15" i="1"/>
  <c r="AT18" i="1" s="1"/>
  <c r="AU16" i="1"/>
  <c r="AV13" i="1"/>
  <c r="AU12" i="1"/>
  <c r="AU11" i="1" s="1"/>
  <c r="AS20" i="1"/>
  <c r="AS17" i="1"/>
  <c r="AU19" i="1" l="1"/>
  <c r="AU15" i="1"/>
  <c r="AU18" i="1" s="1"/>
  <c r="AW13" i="1"/>
  <c r="AV12" i="1"/>
  <c r="AV11" i="1" s="1"/>
  <c r="AV16" i="1"/>
  <c r="AT17" i="1"/>
  <c r="AT20" i="1"/>
  <c r="AV19" i="1" l="1"/>
  <c r="AV15" i="1"/>
  <c r="AV18" i="1" s="1"/>
  <c r="AW16" i="1"/>
  <c r="AX13" i="1"/>
  <c r="AW12" i="1"/>
  <c r="AW11" i="1" s="1"/>
  <c r="AU20" i="1"/>
  <c r="AU17" i="1"/>
  <c r="AW19" i="1" l="1"/>
  <c r="AW15" i="1"/>
  <c r="AW18" i="1" s="1"/>
  <c r="AX12" i="1"/>
  <c r="AX11" i="1" s="1"/>
  <c r="AX16" i="1"/>
  <c r="AV17" i="1"/>
  <c r="AV20" i="1"/>
  <c r="AX19" i="1" l="1"/>
  <c r="AX15" i="1"/>
  <c r="AX18" i="1" s="1"/>
  <c r="AW20" i="1"/>
  <c r="AW17" i="1"/>
  <c r="AX17" i="1" l="1"/>
  <c r="AX20" i="1"/>
</calcChain>
</file>

<file path=xl/sharedStrings.xml><?xml version="1.0" encoding="utf-8"?>
<sst xmlns="http://schemas.openxmlformats.org/spreadsheetml/2006/main" count="28" uniqueCount="27">
  <si>
    <t>Sample size</t>
  </si>
  <si>
    <t>degree of freedom</t>
  </si>
  <si>
    <t>Look up error</t>
  </si>
  <si>
    <t>tn-1 90%</t>
  </si>
  <si>
    <t>Data Apollos</t>
  </si>
  <si>
    <t>No of canoes</t>
  </si>
  <si>
    <t>No fishing days</t>
  </si>
  <si>
    <t>target poulation</t>
  </si>
  <si>
    <t>CPUE average</t>
  </si>
  <si>
    <t>srdev CPUE</t>
  </si>
  <si>
    <t>Coef Var</t>
  </si>
  <si>
    <t>degree of Freedom</t>
  </si>
  <si>
    <t>Calculate relative error</t>
  </si>
  <si>
    <t>Results</t>
  </si>
  <si>
    <t>Canoe type</t>
  </si>
  <si>
    <t>Appolo with  Kapenta net</t>
  </si>
  <si>
    <t>Number of canoes</t>
  </si>
  <si>
    <t>No fishing daysper month</t>
  </si>
  <si>
    <t>Target population</t>
  </si>
  <si>
    <t>Average CPUE (kg/day)</t>
  </si>
  <si>
    <t>STD CPUE</t>
  </si>
  <si>
    <t>CV CPUE</t>
  </si>
  <si>
    <t>Relative error accepted</t>
  </si>
  <si>
    <t>No of samples needed</t>
  </si>
  <si>
    <t>Probability level</t>
  </si>
  <si>
    <t>rel error at selected probability</t>
  </si>
  <si>
    <t>kg/day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</si>
</sst>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%"/>
    <numFmt numFmtId="166" formatCode="0.000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i/>
      <sz val="8"/>
      <color theme="1"/>
      <name val="Arial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color theme="9" tint="-0.499984740745262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2" tint="-0.249977111117893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0" tint="-0.249977111117893"/>
      <name val="Arial"/>
      <family val="2"/>
    </font>
    <font>
      <sz val="10"/>
      <color theme="2" tint="-0.249977111117893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1" fillId="0" borderId="0" applyFont="0" applyFill="0" applyBorder="0" applyAlignment="0" applyProtection="0"/>
  </cellStyleXfs>
  <cellXfs count="37">
    <xf numFmtId="0" fontId="0" fillId="0" borderId="0" xfId="0"/>
    <xf numFmtId="0" fontId="1" fillId="0" borderId="1" xfId="0" applyFont="1" applyBorder="1"/>
    <xf numFmtId="0" fontId="1" fillId="0" borderId="0" xfId="0" applyFont="1"/>
    <xf numFmtId="164" fontId="3" fillId="0" borderId="0" xfId="0" applyNumberFormat="1" applyFont="1" applyAlignment="1">
      <alignment horizontal="center"/>
    </xf>
    <xf numFmtId="165" fontId="2" fillId="0" borderId="1" xfId="0" applyNumberFormat="1" applyFont="1" applyBorder="1"/>
    <xf numFmtId="0" fontId="1" fillId="4" borderId="1" xfId="0" applyFont="1" applyFill="1" applyBorder="1" applyAlignment="1">
      <alignment horizontal="left"/>
    </xf>
    <xf numFmtId="0" fontId="4" fillId="0" borderId="0" xfId="0" applyFont="1"/>
    <xf numFmtId="1" fontId="0" fillId="0" borderId="0" xfId="0" applyNumberFormat="1"/>
    <xf numFmtId="2" fontId="0" fillId="0" borderId="0" xfId="0" applyNumberFormat="1"/>
    <xf numFmtId="0" fontId="2" fillId="0" borderId="0" xfId="0" applyFont="1"/>
    <xf numFmtId="0" fontId="5" fillId="0" borderId="0" xfId="0" applyFont="1"/>
    <xf numFmtId="0" fontId="0" fillId="0" borderId="0" xfId="0" applyAlignment="1">
      <alignment horizontal="left"/>
    </xf>
    <xf numFmtId="0" fontId="7" fillId="0" borderId="0" xfId="0" applyFont="1"/>
    <xf numFmtId="166" fontId="6" fillId="0" borderId="0" xfId="0" applyNumberFormat="1" applyFont="1"/>
    <xf numFmtId="9" fontId="0" fillId="0" borderId="0" xfId="0" applyNumberFormat="1"/>
    <xf numFmtId="0" fontId="8" fillId="0" borderId="0" xfId="0" applyFont="1"/>
    <xf numFmtId="9" fontId="8" fillId="0" borderId="0" xfId="0" applyNumberFormat="1" applyFont="1"/>
    <xf numFmtId="0" fontId="4" fillId="0" borderId="0" xfId="0" applyFont="1" applyAlignment="1">
      <alignment horizontal="right"/>
    </xf>
    <xf numFmtId="165" fontId="7" fillId="5" borderId="1" xfId="0" applyNumberFormat="1" applyFont="1" applyFill="1" applyBorder="1"/>
    <xf numFmtId="10" fontId="9" fillId="0" borderId="0" xfId="0" applyNumberFormat="1" applyFont="1"/>
    <xf numFmtId="165" fontId="9" fillId="5" borderId="1" xfId="0" applyNumberFormat="1" applyFont="1" applyFill="1" applyBorder="1"/>
    <xf numFmtId="164" fontId="4" fillId="0" borderId="0" xfId="0" applyNumberFormat="1" applyFont="1"/>
    <xf numFmtId="2" fontId="4" fillId="0" borderId="0" xfId="0" applyNumberFormat="1" applyFont="1"/>
    <xf numFmtId="165" fontId="4" fillId="0" borderId="0" xfId="0" applyNumberFormat="1" applyFont="1"/>
    <xf numFmtId="164" fontId="0" fillId="0" borderId="0" xfId="0" applyNumberFormat="1"/>
    <xf numFmtId="1" fontId="10" fillId="0" borderId="0" xfId="0" applyNumberFormat="1" applyFont="1"/>
    <xf numFmtId="0" fontId="2" fillId="3" borderId="1" xfId="0" applyFont="1" applyFill="1" applyBorder="1" applyProtection="1">
      <protection locked="0"/>
    </xf>
    <xf numFmtId="9" fontId="2" fillId="3" borderId="1" xfId="1" applyFont="1" applyFill="1" applyBorder="1" applyProtection="1">
      <protection locked="0"/>
    </xf>
    <xf numFmtId="164" fontId="12" fillId="0" borderId="0" xfId="0" applyNumberFormat="1" applyFont="1"/>
    <xf numFmtId="2" fontId="12" fillId="0" borderId="0" xfId="0" applyNumberFormat="1" applyFont="1"/>
    <xf numFmtId="0" fontId="12" fillId="0" borderId="0" xfId="0" applyFont="1"/>
    <xf numFmtId="0" fontId="12" fillId="0" borderId="0" xfId="0" applyFont="1" applyAlignment="1">
      <alignment horizontal="right"/>
    </xf>
    <xf numFmtId="1" fontId="12" fillId="0" borderId="0" xfId="0" applyNumberFormat="1" applyFont="1"/>
    <xf numFmtId="165" fontId="12" fillId="0" borderId="0" xfId="0" applyNumberFormat="1" applyFont="1" applyAlignment="1">
      <alignment horizontal="right"/>
    </xf>
    <xf numFmtId="165" fontId="12" fillId="0" borderId="0" xfId="0" applyNumberFormat="1" applyFont="1"/>
    <xf numFmtId="2" fontId="13" fillId="0" borderId="0" xfId="0" applyNumberFormat="1" applyFont="1"/>
    <xf numFmtId="0" fontId="1" fillId="2" borderId="1" xfId="0" applyFont="1" applyFill="1" applyBorder="1" applyProtection="1">
      <protection locked="0"/>
    </xf>
  </cellXfs>
  <cellStyles count="2">
    <cellStyle name="Normal" xfId="0" builtinId="0"/>
    <cellStyle name="Pourcentage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'Manual calculation'!$D$8</c:f>
              <c:strCache>
                <c:ptCount val="1"/>
                <c:pt idx="0">
                  <c:v>Calculate relative error</c:v>
                </c:pt>
              </c:strCache>
            </c:strRef>
          </c:tx>
          <c:spPr>
            <a:ln w="28575">
              <a:noFill/>
            </a:ln>
          </c:spPr>
          <c:xVal>
            <c:numRef>
              <c:f>'Manual calculation'!$A$10:$A$208</c:f>
              <c:numCache>
                <c:formatCode>General</c:formatCode>
                <c:ptCount val="199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13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  <c:pt idx="15">
                  <c:v>17</c:v>
                </c:pt>
                <c:pt idx="16">
                  <c:v>18</c:v>
                </c:pt>
                <c:pt idx="17">
                  <c:v>19</c:v>
                </c:pt>
                <c:pt idx="18">
                  <c:v>20</c:v>
                </c:pt>
                <c:pt idx="19">
                  <c:v>21</c:v>
                </c:pt>
                <c:pt idx="20">
                  <c:v>22</c:v>
                </c:pt>
                <c:pt idx="21">
                  <c:v>23</c:v>
                </c:pt>
                <c:pt idx="22">
                  <c:v>24</c:v>
                </c:pt>
                <c:pt idx="23">
                  <c:v>25</c:v>
                </c:pt>
                <c:pt idx="24">
                  <c:v>26</c:v>
                </c:pt>
                <c:pt idx="25">
                  <c:v>27</c:v>
                </c:pt>
                <c:pt idx="26">
                  <c:v>28</c:v>
                </c:pt>
                <c:pt idx="27">
                  <c:v>29</c:v>
                </c:pt>
                <c:pt idx="28">
                  <c:v>30</c:v>
                </c:pt>
                <c:pt idx="29">
                  <c:v>31</c:v>
                </c:pt>
                <c:pt idx="30">
                  <c:v>32</c:v>
                </c:pt>
                <c:pt idx="31">
                  <c:v>33</c:v>
                </c:pt>
                <c:pt idx="32">
                  <c:v>34</c:v>
                </c:pt>
                <c:pt idx="33">
                  <c:v>35</c:v>
                </c:pt>
                <c:pt idx="34">
                  <c:v>36</c:v>
                </c:pt>
                <c:pt idx="35">
                  <c:v>37</c:v>
                </c:pt>
                <c:pt idx="36">
                  <c:v>38</c:v>
                </c:pt>
                <c:pt idx="37">
                  <c:v>39</c:v>
                </c:pt>
                <c:pt idx="38">
                  <c:v>40</c:v>
                </c:pt>
                <c:pt idx="39">
                  <c:v>41</c:v>
                </c:pt>
                <c:pt idx="40">
                  <c:v>42</c:v>
                </c:pt>
                <c:pt idx="41">
                  <c:v>43</c:v>
                </c:pt>
                <c:pt idx="42">
                  <c:v>44</c:v>
                </c:pt>
                <c:pt idx="43">
                  <c:v>45</c:v>
                </c:pt>
                <c:pt idx="44">
                  <c:v>46</c:v>
                </c:pt>
                <c:pt idx="45">
                  <c:v>47</c:v>
                </c:pt>
                <c:pt idx="46">
                  <c:v>48</c:v>
                </c:pt>
                <c:pt idx="47">
                  <c:v>49</c:v>
                </c:pt>
                <c:pt idx="48">
                  <c:v>50</c:v>
                </c:pt>
                <c:pt idx="49">
                  <c:v>51</c:v>
                </c:pt>
                <c:pt idx="50">
                  <c:v>52</c:v>
                </c:pt>
                <c:pt idx="51">
                  <c:v>53</c:v>
                </c:pt>
                <c:pt idx="52">
                  <c:v>54</c:v>
                </c:pt>
                <c:pt idx="53">
                  <c:v>55</c:v>
                </c:pt>
                <c:pt idx="54">
                  <c:v>56</c:v>
                </c:pt>
                <c:pt idx="55">
                  <c:v>57</c:v>
                </c:pt>
                <c:pt idx="56">
                  <c:v>58</c:v>
                </c:pt>
                <c:pt idx="57">
                  <c:v>59</c:v>
                </c:pt>
                <c:pt idx="58">
                  <c:v>60</c:v>
                </c:pt>
                <c:pt idx="59">
                  <c:v>61</c:v>
                </c:pt>
                <c:pt idx="60">
                  <c:v>62</c:v>
                </c:pt>
                <c:pt idx="61">
                  <c:v>63</c:v>
                </c:pt>
                <c:pt idx="62">
                  <c:v>64</c:v>
                </c:pt>
                <c:pt idx="63">
                  <c:v>65</c:v>
                </c:pt>
                <c:pt idx="64">
                  <c:v>66</c:v>
                </c:pt>
                <c:pt idx="65">
                  <c:v>67</c:v>
                </c:pt>
                <c:pt idx="66">
                  <c:v>68</c:v>
                </c:pt>
                <c:pt idx="67">
                  <c:v>69</c:v>
                </c:pt>
                <c:pt idx="68">
                  <c:v>70</c:v>
                </c:pt>
                <c:pt idx="69">
                  <c:v>71</c:v>
                </c:pt>
                <c:pt idx="70">
                  <c:v>72</c:v>
                </c:pt>
                <c:pt idx="71">
                  <c:v>73</c:v>
                </c:pt>
                <c:pt idx="72">
                  <c:v>74</c:v>
                </c:pt>
                <c:pt idx="73">
                  <c:v>75</c:v>
                </c:pt>
                <c:pt idx="74">
                  <c:v>76</c:v>
                </c:pt>
                <c:pt idx="75">
                  <c:v>77</c:v>
                </c:pt>
                <c:pt idx="76">
                  <c:v>78</c:v>
                </c:pt>
                <c:pt idx="77">
                  <c:v>79</c:v>
                </c:pt>
                <c:pt idx="78">
                  <c:v>80</c:v>
                </c:pt>
                <c:pt idx="79">
                  <c:v>81</c:v>
                </c:pt>
                <c:pt idx="80">
                  <c:v>82</c:v>
                </c:pt>
                <c:pt idx="81">
                  <c:v>83</c:v>
                </c:pt>
                <c:pt idx="82">
                  <c:v>84</c:v>
                </c:pt>
                <c:pt idx="83">
                  <c:v>85</c:v>
                </c:pt>
                <c:pt idx="84">
                  <c:v>86</c:v>
                </c:pt>
                <c:pt idx="85">
                  <c:v>87</c:v>
                </c:pt>
                <c:pt idx="86">
                  <c:v>88</c:v>
                </c:pt>
                <c:pt idx="87">
                  <c:v>89</c:v>
                </c:pt>
                <c:pt idx="88">
                  <c:v>90</c:v>
                </c:pt>
                <c:pt idx="89">
                  <c:v>91</c:v>
                </c:pt>
                <c:pt idx="90">
                  <c:v>92</c:v>
                </c:pt>
                <c:pt idx="91">
                  <c:v>93</c:v>
                </c:pt>
                <c:pt idx="92">
                  <c:v>94</c:v>
                </c:pt>
                <c:pt idx="93">
                  <c:v>95</c:v>
                </c:pt>
                <c:pt idx="94">
                  <c:v>96</c:v>
                </c:pt>
                <c:pt idx="95">
                  <c:v>97</c:v>
                </c:pt>
                <c:pt idx="96">
                  <c:v>98</c:v>
                </c:pt>
                <c:pt idx="97">
                  <c:v>99</c:v>
                </c:pt>
                <c:pt idx="98">
                  <c:v>100</c:v>
                </c:pt>
                <c:pt idx="99">
                  <c:v>101</c:v>
                </c:pt>
                <c:pt idx="100">
                  <c:v>102</c:v>
                </c:pt>
                <c:pt idx="101">
                  <c:v>103</c:v>
                </c:pt>
                <c:pt idx="102">
                  <c:v>104</c:v>
                </c:pt>
                <c:pt idx="103">
                  <c:v>105</c:v>
                </c:pt>
                <c:pt idx="104">
                  <c:v>106</c:v>
                </c:pt>
                <c:pt idx="105">
                  <c:v>107</c:v>
                </c:pt>
                <c:pt idx="106">
                  <c:v>108</c:v>
                </c:pt>
                <c:pt idx="107">
                  <c:v>109</c:v>
                </c:pt>
                <c:pt idx="108">
                  <c:v>110</c:v>
                </c:pt>
                <c:pt idx="109">
                  <c:v>111</c:v>
                </c:pt>
                <c:pt idx="110">
                  <c:v>112</c:v>
                </c:pt>
                <c:pt idx="111">
                  <c:v>113</c:v>
                </c:pt>
                <c:pt idx="112">
                  <c:v>114</c:v>
                </c:pt>
                <c:pt idx="113">
                  <c:v>115</c:v>
                </c:pt>
                <c:pt idx="114">
                  <c:v>116</c:v>
                </c:pt>
                <c:pt idx="115">
                  <c:v>117</c:v>
                </c:pt>
                <c:pt idx="116">
                  <c:v>118</c:v>
                </c:pt>
                <c:pt idx="117">
                  <c:v>119</c:v>
                </c:pt>
                <c:pt idx="118">
                  <c:v>120</c:v>
                </c:pt>
                <c:pt idx="119">
                  <c:v>121</c:v>
                </c:pt>
                <c:pt idx="120">
                  <c:v>122</c:v>
                </c:pt>
                <c:pt idx="121">
                  <c:v>123</c:v>
                </c:pt>
                <c:pt idx="122">
                  <c:v>124</c:v>
                </c:pt>
                <c:pt idx="123">
                  <c:v>125</c:v>
                </c:pt>
                <c:pt idx="124">
                  <c:v>126</c:v>
                </c:pt>
                <c:pt idx="125">
                  <c:v>127</c:v>
                </c:pt>
                <c:pt idx="126">
                  <c:v>128</c:v>
                </c:pt>
                <c:pt idx="127">
                  <c:v>129</c:v>
                </c:pt>
                <c:pt idx="128">
                  <c:v>130</c:v>
                </c:pt>
                <c:pt idx="129">
                  <c:v>131</c:v>
                </c:pt>
                <c:pt idx="130">
                  <c:v>132</c:v>
                </c:pt>
                <c:pt idx="131">
                  <c:v>133</c:v>
                </c:pt>
                <c:pt idx="132">
                  <c:v>134</c:v>
                </c:pt>
                <c:pt idx="133">
                  <c:v>135</c:v>
                </c:pt>
                <c:pt idx="134">
                  <c:v>136</c:v>
                </c:pt>
                <c:pt idx="135">
                  <c:v>137</c:v>
                </c:pt>
                <c:pt idx="136">
                  <c:v>138</c:v>
                </c:pt>
                <c:pt idx="137">
                  <c:v>139</c:v>
                </c:pt>
                <c:pt idx="138">
                  <c:v>140</c:v>
                </c:pt>
                <c:pt idx="139">
                  <c:v>141</c:v>
                </c:pt>
                <c:pt idx="140">
                  <c:v>142</c:v>
                </c:pt>
                <c:pt idx="141">
                  <c:v>143</c:v>
                </c:pt>
                <c:pt idx="142">
                  <c:v>144</c:v>
                </c:pt>
                <c:pt idx="143">
                  <c:v>145</c:v>
                </c:pt>
                <c:pt idx="144">
                  <c:v>146</c:v>
                </c:pt>
                <c:pt idx="145">
                  <c:v>147</c:v>
                </c:pt>
                <c:pt idx="146">
                  <c:v>148</c:v>
                </c:pt>
                <c:pt idx="147">
                  <c:v>149</c:v>
                </c:pt>
                <c:pt idx="148">
                  <c:v>150</c:v>
                </c:pt>
                <c:pt idx="149">
                  <c:v>151</c:v>
                </c:pt>
                <c:pt idx="150">
                  <c:v>152</c:v>
                </c:pt>
                <c:pt idx="151">
                  <c:v>153</c:v>
                </c:pt>
                <c:pt idx="152">
                  <c:v>154</c:v>
                </c:pt>
                <c:pt idx="153">
                  <c:v>155</c:v>
                </c:pt>
                <c:pt idx="154">
                  <c:v>156</c:v>
                </c:pt>
                <c:pt idx="155">
                  <c:v>157</c:v>
                </c:pt>
                <c:pt idx="156">
                  <c:v>158</c:v>
                </c:pt>
                <c:pt idx="157">
                  <c:v>159</c:v>
                </c:pt>
                <c:pt idx="158">
                  <c:v>160</c:v>
                </c:pt>
                <c:pt idx="159">
                  <c:v>161</c:v>
                </c:pt>
                <c:pt idx="160">
                  <c:v>162</c:v>
                </c:pt>
                <c:pt idx="161">
                  <c:v>163</c:v>
                </c:pt>
                <c:pt idx="162">
                  <c:v>164</c:v>
                </c:pt>
                <c:pt idx="163">
                  <c:v>165</c:v>
                </c:pt>
                <c:pt idx="164">
                  <c:v>166</c:v>
                </c:pt>
                <c:pt idx="165">
                  <c:v>167</c:v>
                </c:pt>
                <c:pt idx="166">
                  <c:v>168</c:v>
                </c:pt>
                <c:pt idx="167">
                  <c:v>169</c:v>
                </c:pt>
                <c:pt idx="168">
                  <c:v>170</c:v>
                </c:pt>
                <c:pt idx="169">
                  <c:v>171</c:v>
                </c:pt>
                <c:pt idx="170">
                  <c:v>172</c:v>
                </c:pt>
                <c:pt idx="171">
                  <c:v>173</c:v>
                </c:pt>
                <c:pt idx="172">
                  <c:v>174</c:v>
                </c:pt>
                <c:pt idx="173">
                  <c:v>175</c:v>
                </c:pt>
                <c:pt idx="174">
                  <c:v>176</c:v>
                </c:pt>
                <c:pt idx="175">
                  <c:v>177</c:v>
                </c:pt>
                <c:pt idx="176">
                  <c:v>178</c:v>
                </c:pt>
                <c:pt idx="177">
                  <c:v>179</c:v>
                </c:pt>
                <c:pt idx="178">
                  <c:v>180</c:v>
                </c:pt>
                <c:pt idx="179">
                  <c:v>181</c:v>
                </c:pt>
                <c:pt idx="180">
                  <c:v>182</c:v>
                </c:pt>
                <c:pt idx="181">
                  <c:v>183</c:v>
                </c:pt>
                <c:pt idx="182">
                  <c:v>184</c:v>
                </c:pt>
                <c:pt idx="183">
                  <c:v>185</c:v>
                </c:pt>
                <c:pt idx="184">
                  <c:v>186</c:v>
                </c:pt>
                <c:pt idx="185">
                  <c:v>187</c:v>
                </c:pt>
                <c:pt idx="186">
                  <c:v>188</c:v>
                </c:pt>
                <c:pt idx="187">
                  <c:v>189</c:v>
                </c:pt>
                <c:pt idx="188">
                  <c:v>190</c:v>
                </c:pt>
                <c:pt idx="189">
                  <c:v>191</c:v>
                </c:pt>
                <c:pt idx="190">
                  <c:v>192</c:v>
                </c:pt>
                <c:pt idx="191">
                  <c:v>193</c:v>
                </c:pt>
                <c:pt idx="192">
                  <c:v>194</c:v>
                </c:pt>
                <c:pt idx="193">
                  <c:v>195</c:v>
                </c:pt>
                <c:pt idx="194">
                  <c:v>196</c:v>
                </c:pt>
                <c:pt idx="195">
                  <c:v>197</c:v>
                </c:pt>
                <c:pt idx="196">
                  <c:v>198</c:v>
                </c:pt>
                <c:pt idx="197">
                  <c:v>199</c:v>
                </c:pt>
                <c:pt idx="198">
                  <c:v>200</c:v>
                </c:pt>
              </c:numCache>
            </c:numRef>
          </c:xVal>
          <c:yVal>
            <c:numRef>
              <c:f>'Manual calculation'!$D$10:$D$209</c:f>
              <c:numCache>
                <c:formatCode>0.0%</c:formatCode>
                <c:ptCount val="200"/>
                <c:pt idx="0">
                  <c:v>0.89289930215071178</c:v>
                </c:pt>
                <c:pt idx="1">
                  <c:v>0.33717089216940999</c:v>
                </c:pt>
                <c:pt idx="2">
                  <c:v>0.23533634348018231</c:v>
                </c:pt>
                <c:pt idx="3">
                  <c:v>0.19067817327363434</c:v>
                </c:pt>
                <c:pt idx="4">
                  <c:v>0.16452801072303896</c:v>
                </c:pt>
                <c:pt idx="5">
                  <c:v>0.14689062213737775</c:v>
                </c:pt>
                <c:pt idx="6">
                  <c:v>0.13396693791500941</c:v>
                </c:pt>
                <c:pt idx="7">
                  <c:v>0.12396986916872654</c:v>
                </c:pt>
                <c:pt idx="8">
                  <c:v>0.11593624151009124</c:v>
                </c:pt>
                <c:pt idx="9">
                  <c:v>0.10929551802677431</c:v>
                </c:pt>
                <c:pt idx="10">
                  <c:v>0.1036854583512342</c:v>
                </c:pt>
                <c:pt idx="11">
                  <c:v>9.8863525684846146E-2</c:v>
                </c:pt>
                <c:pt idx="12">
                  <c:v>9.4660371751127778E-2</c:v>
                </c:pt>
                <c:pt idx="13">
                  <c:v>9.0953664311499746E-2</c:v>
                </c:pt>
                <c:pt idx="14">
                  <c:v>8.7652517784628611E-2</c:v>
                </c:pt>
                <c:pt idx="15">
                  <c:v>8.4687797733278253E-2</c:v>
                </c:pt>
                <c:pt idx="16">
                  <c:v>8.2005847507027552E-2</c:v>
                </c:pt>
                <c:pt idx="17">
                  <c:v>7.9564294978079181E-2</c:v>
                </c:pt>
                <c:pt idx="18">
                  <c:v>7.7329170173742287E-2</c:v>
                </c:pt>
                <c:pt idx="19">
                  <c:v>7.5272875244340384E-2</c:v>
                </c:pt>
                <c:pt idx="20">
                  <c:v>7.3372723908664991E-2</c:v>
                </c:pt>
                <c:pt idx="21">
                  <c:v>7.1609870615059704E-2</c:v>
                </c:pt>
                <c:pt idx="22">
                  <c:v>6.9968512127742161E-2</c:v>
                </c:pt>
                <c:pt idx="23">
                  <c:v>6.8435283196377136E-2</c:v>
                </c:pt>
                <c:pt idx="24">
                  <c:v>6.6998792873743593E-2</c:v>
                </c:pt>
                <c:pt idx="25">
                  <c:v>6.5649264340511077E-2</c:v>
                </c:pt>
                <c:pt idx="26">
                  <c:v>6.4378251977006945E-2</c:v>
                </c:pt>
                <c:pt idx="27">
                  <c:v>6.317841682439132E-2</c:v>
                </c:pt>
                <c:pt idx="28">
                  <c:v>6.2043346699938405E-2</c:v>
                </c:pt>
                <c:pt idx="29">
                  <c:v>6.0967410830987952E-2</c:v>
                </c:pt>
                <c:pt idx="30">
                  <c:v>5.9945641438367073E-2</c:v>
                </c:pt>
                <c:pt idx="31">
                  <c:v>5.8973636553673388E-2</c:v>
                </c:pt>
                <c:pt idx="32">
                  <c:v>5.8047479710008648E-2</c:v>
                </c:pt>
                <c:pt idx="33">
                  <c:v>5.7163673147792707E-2</c:v>
                </c:pt>
                <c:pt idx="34">
                  <c:v>5.6319081926008818E-2</c:v>
                </c:pt>
                <c:pt idx="35">
                  <c:v>5.5510886894150874E-2</c:v>
                </c:pt>
                <c:pt idx="36">
                  <c:v>5.4736544910309569E-2</c:v>
                </c:pt>
                <c:pt idx="37">
                  <c:v>5.3993755021190436E-2</c:v>
                </c:pt>
                <c:pt idx="38">
                  <c:v>5.3280429575608849E-2</c:v>
                </c:pt>
                <c:pt idx="39">
                  <c:v>5.2594669442514036E-2</c:v>
                </c:pt>
                <c:pt idx="40">
                  <c:v>5.1934742661317854E-2</c:v>
                </c:pt>
                <c:pt idx="41">
                  <c:v>5.1299065976270639E-2</c:v>
                </c:pt>
                <c:pt idx="42">
                  <c:v>5.0686188805287823E-2</c:v>
                </c:pt>
                <c:pt idx="43">
                  <c:v>5.0094779272641735E-2</c:v>
                </c:pt>
                <c:pt idx="44">
                  <c:v>4.9523611998556302E-2</c:v>
                </c:pt>
                <c:pt idx="45">
                  <c:v>4.8971557390264861E-2</c:v>
                </c:pt>
                <c:pt idx="46">
                  <c:v>4.8437572221019777E-2</c:v>
                </c:pt>
                <c:pt idx="47">
                  <c:v>4.7920691317838243E-2</c:v>
                </c:pt>
                <c:pt idx="48">
                  <c:v>4.7420020206949437E-2</c:v>
                </c:pt>
                <c:pt idx="49">
                  <c:v>4.6934728589166898E-2</c:v>
                </c:pt>
                <c:pt idx="50">
                  <c:v>4.6464044536693512E-2</c:v>
                </c:pt>
                <c:pt idx="51">
                  <c:v>4.6007249318911932E-2</c:v>
                </c:pt>
                <c:pt idx="52">
                  <c:v>4.5563672778122399E-2</c:v>
                </c:pt>
                <c:pt idx="53">
                  <c:v>4.5132689187437361E-2</c:v>
                </c:pt>
                <c:pt idx="54">
                  <c:v>4.471371353250498E-2</c:v>
                </c:pt>
                <c:pt idx="55">
                  <c:v>4.430619816673103E-2</c:v>
                </c:pt>
                <c:pt idx="56">
                  <c:v>4.3909629796442987E-2</c:v>
                </c:pt>
                <c:pt idx="57">
                  <c:v>4.3523526758197172E-2</c:v>
                </c:pt>
                <c:pt idx="58">
                  <c:v>4.3147436555344303E-2</c:v>
                </c:pt>
                <c:pt idx="59">
                  <c:v>4.2780933625164753E-2</c:v>
                </c:pt>
                <c:pt idx="60">
                  <c:v>4.2423617311491427E-2</c:v>
                </c:pt>
                <c:pt idx="61">
                  <c:v>4.2075110020831086E-2</c:v>
                </c:pt>
                <c:pt idx="62">
                  <c:v>4.1735055542670312E-2</c:v>
                </c:pt>
                <c:pt idx="63">
                  <c:v>4.1403117516958979E-2</c:v>
                </c:pt>
                <c:pt idx="64">
                  <c:v>4.1078978033765839E-2</c:v>
                </c:pt>
                <c:pt idx="65">
                  <c:v>4.0762336351839429E-2</c:v>
                </c:pt>
                <c:pt idx="66">
                  <c:v>4.0452907724321571E-2</c:v>
                </c:pt>
                <c:pt idx="67">
                  <c:v>4.0150422321178769E-2</c:v>
                </c:pt>
                <c:pt idx="68">
                  <c:v>3.9854624239076153E-2</c:v>
                </c:pt>
                <c:pt idx="69">
                  <c:v>3.956527059042745E-2</c:v>
                </c:pt>
                <c:pt idx="70">
                  <c:v>3.9282130664242923E-2</c:v>
                </c:pt>
                <c:pt idx="71">
                  <c:v>3.9004985152183154E-2</c:v>
                </c:pt>
                <c:pt idx="72">
                  <c:v>3.8733625433909666E-2</c:v>
                </c:pt>
                <c:pt idx="73">
                  <c:v>3.8467852916440164E-2</c:v>
                </c:pt>
                <c:pt idx="74">
                  <c:v>3.8207478422744995E-2</c:v>
                </c:pt>
                <c:pt idx="75">
                  <c:v>3.7952321625309045E-2</c:v>
                </c:pt>
                <c:pt idx="76">
                  <c:v>3.7702210520798439E-2</c:v>
                </c:pt>
                <c:pt idx="77">
                  <c:v>3.745698094235346E-2</c:v>
                </c:pt>
                <c:pt idx="78">
                  <c:v>3.7216476106364416E-2</c:v>
                </c:pt>
                <c:pt idx="79">
                  <c:v>3.6980546190881571E-2</c:v>
                </c:pt>
                <c:pt idx="80">
                  <c:v>3.674904794308597E-2</c:v>
                </c:pt>
                <c:pt idx="81">
                  <c:v>3.6521844313480774E-2</c:v>
                </c:pt>
                <c:pt idx="82">
                  <c:v>3.6298804114678479E-2</c:v>
                </c:pt>
                <c:pt idx="83">
                  <c:v>3.6079801702854866E-2</c:v>
                </c:pt>
                <c:pt idx="84">
                  <c:v>3.5864716680109897E-2</c:v>
                </c:pt>
                <c:pt idx="85">
                  <c:v>3.5653433616133302E-2</c:v>
                </c:pt>
                <c:pt idx="86">
                  <c:v>3.5445841787711006E-2</c:v>
                </c:pt>
                <c:pt idx="87">
                  <c:v>3.5241834934738876E-2</c:v>
                </c:pt>
                <c:pt idx="88">
                  <c:v>3.5041311031517648E-2</c:v>
                </c:pt>
                <c:pt idx="89">
                  <c:v>3.4844172072214859E-2</c:v>
                </c:pt>
                <c:pt idx="90">
                  <c:v>3.4650323869463831E-2</c:v>
                </c:pt>
                <c:pt idx="91">
                  <c:v>3.4459675865162645E-2</c:v>
                </c:pt>
                <c:pt idx="92">
                  <c:v>3.4272140952607721E-2</c:v>
                </c:pt>
                <c:pt idx="93">
                  <c:v>3.4087635309167308E-2</c:v>
                </c:pt>
                <c:pt idx="94">
                  <c:v>3.3906078238766325E-2</c:v>
                </c:pt>
                <c:pt idx="95">
                  <c:v>3.3727392023508496E-2</c:v>
                </c:pt>
                <c:pt idx="96">
                  <c:v>3.3551501783816134E-2</c:v>
                </c:pt>
                <c:pt idx="97">
                  <c:v>3.3378335346515346E-2</c:v>
                </c:pt>
                <c:pt idx="98">
                  <c:v>3.3207823120339854E-2</c:v>
                </c:pt>
                <c:pt idx="99">
                  <c:v>3.3039897978362681E-2</c:v>
                </c:pt>
                <c:pt idx="100">
                  <c:v>3.2874495146908024E-2</c:v>
                </c:pt>
                <c:pt idx="101">
                  <c:v>3.2711552100522512E-2</c:v>
                </c:pt>
                <c:pt idx="102">
                  <c:v>3.25510084626204E-2</c:v>
                </c:pt>
                <c:pt idx="103">
                  <c:v>3.2392805911443591E-2</c:v>
                </c:pt>
                <c:pt idx="104">
                  <c:v>3.2236888091003564E-2</c:v>
                </c:pt>
                <c:pt idx="105">
                  <c:v>3.2083200526696817E-2</c:v>
                </c:pt>
                <c:pt idx="106">
                  <c:v>3.1931690545305931E-2</c:v>
                </c:pt>
                <c:pt idx="107">
                  <c:v>3.1782307199119827E-2</c:v>
                </c:pt>
                <c:pt idx="108">
                  <c:v>3.1635001193924719E-2</c:v>
                </c:pt>
                <c:pt idx="109">
                  <c:v>3.1489724820634564E-2</c:v>
                </c:pt>
                <c:pt idx="110">
                  <c:v>3.1346431890345743E-2</c:v>
                </c:pt>
                <c:pt idx="111">
                  <c:v>3.1205077672614708E-2</c:v>
                </c:pt>
                <c:pt idx="112">
                  <c:v>3.1065618836771506E-2</c:v>
                </c:pt>
                <c:pt idx="113">
                  <c:v>3.0928013396094595E-2</c:v>
                </c:pt>
                <c:pt idx="114">
                  <c:v>3.0792220654682224E-2</c:v>
                </c:pt>
                <c:pt idx="115">
                  <c:v>3.0658201156870069E-2</c:v>
                </c:pt>
                <c:pt idx="116">
                  <c:v>3.0525916639049452E-2</c:v>
                </c:pt>
                <c:pt idx="117">
                  <c:v>3.0395329983755017E-2</c:v>
                </c:pt>
                <c:pt idx="118">
                  <c:v>3.0266405175894164E-2</c:v>
                </c:pt>
                <c:pt idx="119">
                  <c:v>3.0139107261004282E-2</c:v>
                </c:pt>
                <c:pt idx="120">
                  <c:v>3.0013402305424514E-2</c:v>
                </c:pt>
                <c:pt idx="121">
                  <c:v>2.9889257358281157E-2</c:v>
                </c:pt>
                <c:pt idx="122">
                  <c:v>2.9766640415188606E-2</c:v>
                </c:pt>
                <c:pt idx="123">
                  <c:v>2.9645520383576995E-2</c:v>
                </c:pt>
                <c:pt idx="124">
                  <c:v>2.9525867049558528E-2</c:v>
                </c:pt>
                <c:pt idx="125">
                  <c:v>2.9407651046253768E-2</c:v>
                </c:pt>
                <c:pt idx="126">
                  <c:v>2.9290843823504088E-2</c:v>
                </c:pt>
                <c:pt idx="127">
                  <c:v>2.9175417618894629E-2</c:v>
                </c:pt>
                <c:pt idx="128">
                  <c:v>2.906134543002727E-2</c:v>
                </c:pt>
                <c:pt idx="129">
                  <c:v>2.8948600987974148E-2</c:v>
                </c:pt>
                <c:pt idx="130">
                  <c:v>2.8837158731858475E-2</c:v>
                </c:pt>
                <c:pt idx="131">
                  <c:v>2.8726993784502372E-2</c:v>
                </c:pt>
                <c:pt idx="132">
                  <c:v>2.8618081929090603E-2</c:v>
                </c:pt>
                <c:pt idx="133">
                  <c:v>2.8510399586801658E-2</c:v>
                </c:pt>
                <c:pt idx="134">
                  <c:v>2.8403923795357184E-2</c:v>
                </c:pt>
                <c:pt idx="135">
                  <c:v>2.8298632188446644E-2</c:v>
                </c:pt>
                <c:pt idx="136">
                  <c:v>2.8194502975984932E-2</c:v>
                </c:pt>
                <c:pt idx="137">
                  <c:v>2.8091514925164155E-2</c:v>
                </c:pt>
                <c:pt idx="138">
                  <c:v>2.7989647342260653E-2</c:v>
                </c:pt>
                <c:pt idx="139">
                  <c:v>2.788888005516315E-2</c:v>
                </c:pt>
                <c:pt idx="140">
                  <c:v>2.7789193396588498E-2</c:v>
                </c:pt>
                <c:pt idx="141">
                  <c:v>2.7690568187951986E-2</c:v>
                </c:pt>
                <c:pt idx="142">
                  <c:v>2.759298572386348E-2</c:v>
                </c:pt>
                <c:pt idx="143">
                  <c:v>2.7496427757221446E-2</c:v>
                </c:pt>
                <c:pt idx="144">
                  <c:v>2.7400876484875304E-2</c:v>
                </c:pt>
                <c:pt idx="145">
                  <c:v>2.7306314533833552E-2</c:v>
                </c:pt>
                <c:pt idx="146">
                  <c:v>2.7212724947991332E-2</c:v>
                </c:pt>
                <c:pt idx="147">
                  <c:v>2.7120091175355559E-2</c:v>
                </c:pt>
                <c:pt idx="148">
                  <c:v>2.7028397055744981E-2</c:v>
                </c:pt>
                <c:pt idx="149">
                  <c:v>2.6937626808944567E-2</c:v>
                </c:pt>
                <c:pt idx="150">
                  <c:v>2.6847765023295587E-2</c:v>
                </c:pt>
                <c:pt idx="151">
                  <c:v>2.6758796644700815E-2</c:v>
                </c:pt>
                <c:pt idx="152">
                  <c:v>2.6670706966028194E-2</c:v>
                </c:pt>
                <c:pt idx="153">
                  <c:v>2.6583481616896144E-2</c:v>
                </c:pt>
                <c:pt idx="154">
                  <c:v>2.6497106553823715E-2</c:v>
                </c:pt>
                <c:pt idx="155">
                  <c:v>2.6411568050730739E-2</c:v>
                </c:pt>
                <c:pt idx="156">
                  <c:v>2.6326852689773517E-2</c:v>
                </c:pt>
                <c:pt idx="157">
                  <c:v>2.6242947352501034E-2</c:v>
                </c:pt>
                <c:pt idx="158">
                  <c:v>2.6159839211320455E-2</c:v>
                </c:pt>
                <c:pt idx="159">
                  <c:v>2.6077515721257237E-2</c:v>
                </c:pt>
                <c:pt idx="160">
                  <c:v>2.5995964611999448E-2</c:v>
                </c:pt>
                <c:pt idx="161">
                  <c:v>2.591517388021285E-2</c:v>
                </c:pt>
                <c:pt idx="162">
                  <c:v>2.5835131782119762E-2</c:v>
                </c:pt>
                <c:pt idx="163">
                  <c:v>2.5755826826325132E-2</c:v>
                </c:pt>
                <c:pt idx="164">
                  <c:v>2.5677247766886274E-2</c:v>
                </c:pt>
                <c:pt idx="165">
                  <c:v>2.5599383596612336E-2</c:v>
                </c:pt>
                <c:pt idx="166">
                  <c:v>2.5522223540586354E-2</c:v>
                </c:pt>
                <c:pt idx="167">
                  <c:v>2.5445757049901107E-2</c:v>
                </c:pt>
                <c:pt idx="168">
                  <c:v>2.5369973795599594E-2</c:v>
                </c:pt>
                <c:pt idx="169">
                  <c:v>2.5294863662813957E-2</c:v>
                </c:pt>
                <c:pt idx="170">
                  <c:v>2.5220416745092608E-2</c:v>
                </c:pt>
                <c:pt idx="171">
                  <c:v>2.5146623338911836E-2</c:v>
                </c:pt>
                <c:pt idx="172">
                  <c:v>2.5073473938361662E-2</c:v>
                </c:pt>
                <c:pt idx="173">
                  <c:v>2.5000959230001531E-2</c:v>
                </c:pt>
                <c:pt idx="174">
                  <c:v>2.4929070087877803E-2</c:v>
                </c:pt>
                <c:pt idx="175">
                  <c:v>2.4857797568699901E-2</c:v>
                </c:pt>
                <c:pt idx="176">
                  <c:v>2.4787132907164958E-2</c:v>
                </c:pt>
                <c:pt idx="177">
                  <c:v>2.4717067511429845E-2</c:v>
                </c:pt>
                <c:pt idx="178">
                  <c:v>2.4647592958721737E-2</c:v>
                </c:pt>
                <c:pt idx="179">
                  <c:v>2.4578700991084761E-2</c:v>
                </c:pt>
                <c:pt idx="180">
                  <c:v>2.4510383511256076E-2</c:v>
                </c:pt>
                <c:pt idx="181">
                  <c:v>2.444263257866755E-2</c:v>
                </c:pt>
                <c:pt idx="182">
                  <c:v>2.4375440405568806E-2</c:v>
                </c:pt>
                <c:pt idx="183">
                  <c:v>2.4308799353265707E-2</c:v>
                </c:pt>
                <c:pt idx="184">
                  <c:v>2.4242701928473075E-2</c:v>
                </c:pt>
                <c:pt idx="185">
                  <c:v>2.4177140779773849E-2</c:v>
                </c:pt>
                <c:pt idx="186">
                  <c:v>2.4112108694185549E-2</c:v>
                </c:pt>
                <c:pt idx="187">
                  <c:v>2.4047598593824885E-2</c:v>
                </c:pt>
                <c:pt idx="188">
                  <c:v>2.3983603532673037E-2</c:v>
                </c:pt>
                <c:pt idx="189">
                  <c:v>2.3920116693432605E-2</c:v>
                </c:pt>
                <c:pt idx="190">
                  <c:v>2.3857131384476767E-2</c:v>
                </c:pt>
                <c:pt idx="191">
                  <c:v>2.3794641036887162E-2</c:v>
                </c:pt>
                <c:pt idx="192">
                  <c:v>2.3732639201574684E-2</c:v>
                </c:pt>
                <c:pt idx="193">
                  <c:v>2.3671119546484286E-2</c:v>
                </c:pt>
                <c:pt idx="194">
                  <c:v>2.3610075853877848E-2</c:v>
                </c:pt>
                <c:pt idx="195">
                  <c:v>2.3549502017694131E-2</c:v>
                </c:pt>
                <c:pt idx="196">
                  <c:v>2.3489392040983614E-2</c:v>
                </c:pt>
                <c:pt idx="197">
                  <c:v>2.3429740033413273E-2</c:v>
                </c:pt>
                <c:pt idx="198">
                  <c:v>2.3370540208842754E-2</c:v>
                </c:pt>
                <c:pt idx="199">
                  <c:v>2.3311786882966219E-2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9D2-4376-9400-3489F5E1C9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923328"/>
        <c:axId val="210931712"/>
      </c:scatterChart>
      <c:valAx>
        <c:axId val="87923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931712"/>
        <c:crosses val="autoZero"/>
        <c:crossBetween val="midCat"/>
      </c:valAx>
      <c:valAx>
        <c:axId val="210931712"/>
        <c:scaling>
          <c:orientation val="minMax"/>
          <c:max val="1"/>
        </c:scaling>
        <c:delete val="0"/>
        <c:axPos val="l"/>
        <c:majorGridlines/>
        <c:numFmt formatCode="0.0%" sourceLinked="1"/>
        <c:majorTickMark val="out"/>
        <c:minorTickMark val="none"/>
        <c:tickLblPos val="nextTo"/>
        <c:crossAx val="8792332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'Automatic calculation'!$D$11</c:f>
              <c:strCache>
                <c:ptCount val="1"/>
                <c:pt idx="0">
                  <c:v>rel error at selected probability</c:v>
                </c:pt>
              </c:strCache>
            </c:strRef>
          </c:tx>
          <c:spPr>
            <a:ln w="2540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'Automatic calculation'!$A$12:$A$211</c:f>
              <c:numCache>
                <c:formatCode>0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'Automatic calculation'!$D$12:$D$211</c:f>
              <c:numCache>
                <c:formatCode>0.0%</c:formatCode>
                <c:ptCount val="200"/>
                <c:pt idx="1">
                  <c:v>2.7903103192209748</c:v>
                </c:pt>
                <c:pt idx="2">
                  <c:v>1.0536590380294062</c:v>
                </c:pt>
                <c:pt idx="3">
                  <c:v>0.73542607337556998</c:v>
                </c:pt>
                <c:pt idx="4">
                  <c:v>0.59586929148010748</c:v>
                </c:pt>
                <c:pt idx="5">
                  <c:v>0.51415003350949684</c:v>
                </c:pt>
                <c:pt idx="6">
                  <c:v>0.45903319417930555</c:v>
                </c:pt>
                <c:pt idx="7">
                  <c:v>0.41864668098440444</c:v>
                </c:pt>
                <c:pt idx="8">
                  <c:v>0.38740584115227045</c:v>
                </c:pt>
                <c:pt idx="9">
                  <c:v>0.36230075471903511</c:v>
                </c:pt>
                <c:pt idx="10">
                  <c:v>0.3415484938336697</c:v>
                </c:pt>
                <c:pt idx="11">
                  <c:v>0.32401705734760683</c:v>
                </c:pt>
                <c:pt idx="12">
                  <c:v>0.30894851776514431</c:v>
                </c:pt>
                <c:pt idx="13">
                  <c:v>0.29581366172227447</c:v>
                </c:pt>
                <c:pt idx="14">
                  <c:v>0.28423020097343688</c:v>
                </c:pt>
                <c:pt idx="15">
                  <c:v>0.27391411807696442</c:v>
                </c:pt>
                <c:pt idx="16">
                  <c:v>0.26464936791649452</c:v>
                </c:pt>
                <c:pt idx="17">
                  <c:v>0.25626827345946107</c:v>
                </c:pt>
                <c:pt idx="18">
                  <c:v>0.24863842180649742</c:v>
                </c:pt>
                <c:pt idx="19">
                  <c:v>0.24165365679294465</c:v>
                </c:pt>
                <c:pt idx="20">
                  <c:v>0.23522773513856385</c:v>
                </c:pt>
                <c:pt idx="21">
                  <c:v>0.22928976221457809</c:v>
                </c:pt>
                <c:pt idx="22">
                  <c:v>0.22378084567206158</c:v>
                </c:pt>
                <c:pt idx="23">
                  <c:v>0.21865160039919426</c:v>
                </c:pt>
                <c:pt idx="24">
                  <c:v>0.21386025998867855</c:v>
                </c:pt>
                <c:pt idx="25">
                  <c:v>0.20937122773044869</c:v>
                </c:pt>
                <c:pt idx="26">
                  <c:v>0.20515395106409712</c:v>
                </c:pt>
                <c:pt idx="27">
                  <c:v>0.20118203742814669</c:v>
                </c:pt>
                <c:pt idx="28">
                  <c:v>0.19743255257622283</c:v>
                </c:pt>
                <c:pt idx="29">
                  <c:v>0.19388545843730751</c:v>
                </c:pt>
                <c:pt idx="30">
                  <c:v>0.19052315884683735</c:v>
                </c:pt>
                <c:pt idx="31">
                  <c:v>0.18733012949489708</c:v>
                </c:pt>
                <c:pt idx="32">
                  <c:v>0.18429261423022955</c:v>
                </c:pt>
                <c:pt idx="33">
                  <c:v>0.18139837409377704</c:v>
                </c:pt>
                <c:pt idx="34">
                  <c:v>0.17863647858685222</c:v>
                </c:pt>
                <c:pt idx="35">
                  <c:v>0.17599713101877756</c:v>
                </c:pt>
                <c:pt idx="36">
                  <c:v>0.17347152154422146</c:v>
                </c:pt>
                <c:pt idx="37">
                  <c:v>0.17105170284471741</c:v>
                </c:pt>
                <c:pt idx="38">
                  <c:v>0.1687304844412201</c:v>
                </c:pt>
                <c:pt idx="39">
                  <c:v>0.16650134242377765</c:v>
                </c:pt>
                <c:pt idx="40">
                  <c:v>0.16435834200785637</c:v>
                </c:pt>
                <c:pt idx="41">
                  <c:v>0.16229607081661829</c:v>
                </c:pt>
                <c:pt idx="42">
                  <c:v>0.16030958117584573</c:v>
                </c:pt>
                <c:pt idx="43">
                  <c:v>0.15839434001652444</c:v>
                </c:pt>
                <c:pt idx="44">
                  <c:v>0.15654618522700545</c:v>
                </c:pt>
                <c:pt idx="45">
                  <c:v>0.15476128749548845</c:v>
                </c:pt>
                <c:pt idx="46">
                  <c:v>0.15303611684457766</c:v>
                </c:pt>
                <c:pt idx="47">
                  <c:v>0.15136741319068681</c:v>
                </c:pt>
                <c:pt idx="48">
                  <c:v>0.14975216036824451</c:v>
                </c:pt>
                <c:pt idx="49">
                  <c:v>0.14818756314671699</c:v>
                </c:pt>
                <c:pt idx="50">
                  <c:v>0.14667102684114655</c:v>
                </c:pt>
                <c:pt idx="51">
                  <c:v>0.14520013917716723</c:v>
                </c:pt>
                <c:pt idx="52">
                  <c:v>0.14377265412159979</c:v>
                </c:pt>
                <c:pt idx="53">
                  <c:v>0.14238647743163252</c:v>
                </c:pt>
                <c:pt idx="54">
                  <c:v>0.14103965371074176</c:v>
                </c:pt>
                <c:pt idx="55">
                  <c:v>0.13973035478907805</c:v>
                </c:pt>
                <c:pt idx="56">
                  <c:v>0.13845686927103448</c:v>
                </c:pt>
                <c:pt idx="57">
                  <c:v>0.13721759311388432</c:v>
                </c:pt>
                <c:pt idx="58">
                  <c:v>0.13601102111936617</c:v>
                </c:pt>
                <c:pt idx="59">
                  <c:v>0.13483573923545092</c:v>
                </c:pt>
                <c:pt idx="60">
                  <c:v>0.13369041757863984</c:v>
                </c:pt>
                <c:pt idx="61">
                  <c:v>0.13257380409841071</c:v>
                </c:pt>
                <c:pt idx="62">
                  <c:v>0.13148471881509716</c:v>
                </c:pt>
                <c:pt idx="63">
                  <c:v>0.13042204857084472</c:v>
                </c:pt>
                <c:pt idx="64">
                  <c:v>0.12938474224049681</c:v>
                </c:pt>
                <c:pt idx="65">
                  <c:v>0.12837180635551823</c:v>
                </c:pt>
                <c:pt idx="66">
                  <c:v>0.12738230109949822</c:v>
                </c:pt>
                <c:pt idx="67">
                  <c:v>0.1264153366385049</c:v>
                </c:pt>
                <c:pt idx="68">
                  <c:v>0.12547006975368366</c:v>
                </c:pt>
                <c:pt idx="69">
                  <c:v>0.12454570074711298</c:v>
                </c:pt>
                <c:pt idx="70">
                  <c:v>0.12364147059508579</c:v>
                </c:pt>
                <c:pt idx="71">
                  <c:v>0.12275665832575915</c:v>
                </c:pt>
                <c:pt idx="72">
                  <c:v>0.12189057860057236</c:v>
                </c:pt>
                <c:pt idx="73">
                  <c:v>0.12104257948096772</c:v>
                </c:pt>
                <c:pt idx="74">
                  <c:v>0.12021204036387551</c:v>
                </c:pt>
                <c:pt idx="75">
                  <c:v>0.11939837007107811</c:v>
                </c:pt>
                <c:pt idx="76">
                  <c:v>0.11860100507909077</c:v>
                </c:pt>
                <c:pt idx="77">
                  <c:v>0.11781940787749512</c:v>
                </c:pt>
                <c:pt idx="78">
                  <c:v>0.11705306544485457</c:v>
                </c:pt>
                <c:pt idx="79">
                  <c:v>0.11630148783238881</c:v>
                </c:pt>
                <c:pt idx="80">
                  <c:v>0.11556420684650492</c:v>
                </c:pt>
                <c:pt idx="81">
                  <c:v>0.11484077482214365</c:v>
                </c:pt>
                <c:pt idx="82">
                  <c:v>0.1141307634796274</c:v>
                </c:pt>
                <c:pt idx="83">
                  <c:v>0.11343376285837027</c:v>
                </c:pt>
                <c:pt idx="84">
                  <c:v>0.11274938032142146</c:v>
                </c:pt>
                <c:pt idx="85">
                  <c:v>0.11207723962534342</c:v>
                </c:pt>
                <c:pt idx="86">
                  <c:v>0.11141698005041659</c:v>
                </c:pt>
                <c:pt idx="87">
                  <c:v>0.11076825558659689</c:v>
                </c:pt>
                <c:pt idx="88">
                  <c:v>0.11013073417105898</c:v>
                </c:pt>
                <c:pt idx="89">
                  <c:v>0.10950409697349267</c:v>
                </c:pt>
                <c:pt idx="90">
                  <c:v>0.10888803772567142</c:v>
                </c:pt>
                <c:pt idx="91">
                  <c:v>0.10828226209207446</c:v>
                </c:pt>
                <c:pt idx="92">
                  <c:v>0.10768648707863326</c:v>
                </c:pt>
                <c:pt idx="93">
                  <c:v>0.10710044047689914</c:v>
                </c:pt>
                <c:pt idx="94">
                  <c:v>0.10652386034114782</c:v>
                </c:pt>
                <c:pt idx="95">
                  <c:v>0.10595649449614475</c:v>
                </c:pt>
                <c:pt idx="96">
                  <c:v>0.10539810007346405</c:v>
                </c:pt>
                <c:pt idx="97">
                  <c:v>0.10484844307442542</c:v>
                </c:pt>
                <c:pt idx="98">
                  <c:v>0.10430729795786045</c:v>
                </c:pt>
                <c:pt idx="99">
                  <c:v>0.10377444725106205</c:v>
                </c:pt>
                <c:pt idx="100">
                  <c:v>0.10324968118238338</c:v>
                </c:pt>
                <c:pt idx="101">
                  <c:v>0.10273279733408758</c:v>
                </c:pt>
                <c:pt idx="102">
                  <c:v>0.10222360031413286</c:v>
                </c:pt>
                <c:pt idx="103">
                  <c:v>0.10172190144568875</c:v>
                </c:pt>
                <c:pt idx="104">
                  <c:v>0.10122751847326121</c:v>
                </c:pt>
                <c:pt idx="105">
                  <c:v>0.10074027528438613</c:v>
                </c:pt>
                <c:pt idx="106">
                  <c:v>0.10026000164592756</c:v>
                </c:pt>
                <c:pt idx="107">
                  <c:v>9.978653295408102E-2</c:v>
                </c:pt>
                <c:pt idx="108">
                  <c:v>9.9319709997249456E-2</c:v>
                </c:pt>
                <c:pt idx="109">
                  <c:v>9.8859378731014746E-2</c:v>
                </c:pt>
                <c:pt idx="110">
                  <c:v>9.8405390064483012E-2</c:v>
                </c:pt>
                <c:pt idx="111">
                  <c:v>9.795759965733046E-2</c:v>
                </c:pt>
                <c:pt idx="112">
                  <c:v>9.7515867726920974E-2</c:v>
                </c:pt>
                <c:pt idx="113">
                  <c:v>9.7080058864910959E-2</c:v>
                </c:pt>
                <c:pt idx="114">
                  <c:v>9.6650041862795605E-2</c:v>
                </c:pt>
                <c:pt idx="115">
                  <c:v>9.6225689545881954E-2</c:v>
                </c:pt>
                <c:pt idx="116">
                  <c:v>9.5806878615218971E-2</c:v>
                </c:pt>
                <c:pt idx="117">
                  <c:v>9.5393489497029998E-2</c:v>
                </c:pt>
                <c:pt idx="118">
                  <c:v>9.4985406199234443E-2</c:v>
                </c:pt>
                <c:pt idx="119">
                  <c:v>9.4582516174669257E-2</c:v>
                </c:pt>
                <c:pt idx="120">
                  <c:v>9.4184710190638371E-2</c:v>
                </c:pt>
                <c:pt idx="121">
                  <c:v>9.3791882204451602E-2</c:v>
                </c:pt>
                <c:pt idx="122">
                  <c:v>9.3403929244628606E-2</c:v>
                </c:pt>
                <c:pt idx="123">
                  <c:v>9.3020751297464385E-2</c:v>
                </c:pt>
                <c:pt idx="124">
                  <c:v>9.2642251198678097E-2</c:v>
                </c:pt>
                <c:pt idx="125">
                  <c:v>9.2268334529870405E-2</c:v>
                </c:pt>
                <c:pt idx="126">
                  <c:v>9.1898909519543479E-2</c:v>
                </c:pt>
                <c:pt idx="127">
                  <c:v>9.1533886948450258E-2</c:v>
                </c:pt>
                <c:pt idx="128">
                  <c:v>9.1173180059045719E-2</c:v>
                </c:pt>
                <c:pt idx="129">
                  <c:v>9.0816704468835219E-2</c:v>
                </c:pt>
                <c:pt idx="130">
                  <c:v>9.0464378087419223E-2</c:v>
                </c:pt>
                <c:pt idx="131">
                  <c:v>9.0116121037057739E-2</c:v>
                </c:pt>
                <c:pt idx="132">
                  <c:v>8.9771855576569914E-2</c:v>
                </c:pt>
                <c:pt idx="133">
                  <c:v>8.9431506028408145E-2</c:v>
                </c:pt>
                <c:pt idx="134">
                  <c:v>8.9094998708755188E-2</c:v>
                </c:pt>
                <c:pt idx="135">
                  <c:v>8.8762261860491201E-2</c:v>
                </c:pt>
                <c:pt idx="136">
                  <c:v>8.843322558889577E-2</c:v>
                </c:pt>
                <c:pt idx="137">
                  <c:v>8.8107821799952912E-2</c:v>
                </c:pt>
                <c:pt idx="138">
                  <c:v>8.7785984141137988E-2</c:v>
                </c:pt>
                <c:pt idx="139">
                  <c:v>8.7467647944564547E-2</c:v>
                </c:pt>
                <c:pt idx="140">
                  <c:v>8.7152750172384844E-2</c:v>
                </c:pt>
                <c:pt idx="141">
                  <c:v>8.6841229364339051E-2</c:v>
                </c:pt>
                <c:pt idx="142">
                  <c:v>8.653302558734996E-2</c:v>
                </c:pt>
                <c:pt idx="143">
                  <c:v>8.6228080387073386E-2</c:v>
                </c:pt>
                <c:pt idx="144">
                  <c:v>8.5926336741317014E-2</c:v>
                </c:pt>
                <c:pt idx="145">
                  <c:v>8.5627739015235335E-2</c:v>
                </c:pt>
                <c:pt idx="146">
                  <c:v>8.5332232918229861E-2</c:v>
                </c:pt>
                <c:pt idx="147">
                  <c:v>8.503976546247291E-2</c:v>
                </c:pt>
                <c:pt idx="148">
                  <c:v>8.4750284922986113E-2</c:v>
                </c:pt>
                <c:pt idx="149">
                  <c:v>8.4463740799203074E-2</c:v>
                </c:pt>
                <c:pt idx="150">
                  <c:v>8.4180083777951775E-2</c:v>
                </c:pt>
                <c:pt idx="151">
                  <c:v>8.3899265697798694E-2</c:v>
                </c:pt>
                <c:pt idx="152">
                  <c:v>8.3621239514690054E-2</c:v>
                </c:pt>
                <c:pt idx="153">
                  <c:v>8.3345959268838102E-2</c:v>
                </c:pt>
                <c:pt idx="154">
                  <c:v>8.3073380052800447E-2</c:v>
                </c:pt>
                <c:pt idx="155">
                  <c:v>8.2803457980699102E-2</c:v>
                </c:pt>
                <c:pt idx="156">
                  <c:v>8.2536150158533536E-2</c:v>
                </c:pt>
                <c:pt idx="157">
                  <c:v>8.227141465554226E-2</c:v>
                </c:pt>
                <c:pt idx="158">
                  <c:v>8.200921047656573E-2</c:v>
                </c:pt>
                <c:pt idx="159">
                  <c:v>8.1749497535376414E-2</c:v>
                </c:pt>
                <c:pt idx="160">
                  <c:v>8.1492236628928863E-2</c:v>
                </c:pt>
                <c:pt idx="161">
                  <c:v>8.1237389412498279E-2</c:v>
                </c:pt>
                <c:pt idx="162">
                  <c:v>8.0984918375665155E-2</c:v>
                </c:pt>
                <c:pt idx="163">
                  <c:v>8.0734786819124257E-2</c:v>
                </c:pt>
                <c:pt idx="164">
                  <c:v>8.0486958832266045E-2</c:v>
                </c:pt>
                <c:pt idx="165">
                  <c:v>8.0241399271519603E-2</c:v>
                </c:pt>
                <c:pt idx="166">
                  <c:v>7.9998073739413547E-2</c:v>
                </c:pt>
                <c:pt idx="167">
                  <c:v>7.9756948564332353E-2</c:v>
                </c:pt>
                <c:pt idx="168">
                  <c:v>7.9517990780940961E-2</c:v>
                </c:pt>
                <c:pt idx="169">
                  <c:v>7.9281168111248732E-2</c:v>
                </c:pt>
                <c:pt idx="170">
                  <c:v>7.9046448946293604E-2</c:v>
                </c:pt>
                <c:pt idx="171">
                  <c:v>7.8813802328414395E-2</c:v>
                </c:pt>
                <c:pt idx="172">
                  <c:v>7.8583197934099486E-2</c:v>
                </c:pt>
                <c:pt idx="173">
                  <c:v>7.8354606057380205E-2</c:v>
                </c:pt>
                <c:pt idx="174">
                  <c:v>7.8127997593754786E-2</c:v>
                </c:pt>
                <c:pt idx="175">
                  <c:v>7.7903344024618126E-2</c:v>
                </c:pt>
                <c:pt idx="176">
                  <c:v>7.7680617402187194E-2</c:v>
                </c:pt>
                <c:pt idx="177">
                  <c:v>7.7459790334890477E-2</c:v>
                </c:pt>
                <c:pt idx="178">
                  <c:v>7.7240835973218264E-2</c:v>
                </c:pt>
                <c:pt idx="179">
                  <c:v>7.7023727996005431E-2</c:v>
                </c:pt>
                <c:pt idx="180">
                  <c:v>7.6808440597139871E-2</c:v>
                </c:pt>
                <c:pt idx="181">
                  <c:v>7.6594948472675242E-2</c:v>
                </c:pt>
                <c:pt idx="182">
                  <c:v>7.6383226808336091E-2</c:v>
                </c:pt>
                <c:pt idx="183">
                  <c:v>7.6173251267402514E-2</c:v>
                </c:pt>
                <c:pt idx="184">
                  <c:v>7.5964997978955326E-2</c:v>
                </c:pt>
                <c:pt idx="185">
                  <c:v>7.575844352647837E-2</c:v>
                </c:pt>
                <c:pt idx="186">
                  <c:v>7.5553564936793285E-2</c:v>
                </c:pt>
                <c:pt idx="187">
                  <c:v>7.5350339669329844E-2</c:v>
                </c:pt>
                <c:pt idx="188">
                  <c:v>7.5148745605702769E-2</c:v>
                </c:pt>
                <c:pt idx="189">
                  <c:v>7.4948761039603254E-2</c:v>
                </c:pt>
                <c:pt idx="190">
                  <c:v>7.475036466697689E-2</c:v>
                </c:pt>
                <c:pt idx="191">
                  <c:v>7.4553535576489902E-2</c:v>
                </c:pt>
                <c:pt idx="192">
                  <c:v>7.4358253240272371E-2</c:v>
                </c:pt>
                <c:pt idx="193">
                  <c:v>7.4164497504920879E-2</c:v>
                </c:pt>
                <c:pt idx="194">
                  <c:v>7.3972248582763397E-2</c:v>
                </c:pt>
                <c:pt idx="195">
                  <c:v>7.3781487043368274E-2</c:v>
                </c:pt>
                <c:pt idx="196">
                  <c:v>7.3592193805294151E-2</c:v>
                </c:pt>
                <c:pt idx="197">
                  <c:v>7.3404350128073795E-2</c:v>
                </c:pt>
                <c:pt idx="198">
                  <c:v>7.3217937604416486E-2</c:v>
                </c:pt>
                <c:pt idx="199">
                  <c:v>7.303293815263362E-2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401-42F5-AEFF-9711B166B7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120512"/>
        <c:axId val="211122048"/>
      </c:scatterChart>
      <c:valAx>
        <c:axId val="211120512"/>
        <c:scaling>
          <c:orientation val="minMax"/>
          <c:max val="200"/>
          <c:min val="0"/>
        </c:scaling>
        <c:delete val="0"/>
        <c:axPos val="b"/>
        <c:numFmt formatCode="0" sourceLinked="0"/>
        <c:majorTickMark val="out"/>
        <c:minorTickMark val="none"/>
        <c:tickLblPos val="nextTo"/>
        <c:txPr>
          <a:bodyPr rot="5400000" vert="horz"/>
          <a:lstStyle/>
          <a:p>
            <a:pPr>
              <a:defRPr sz="900"/>
            </a:pPr>
            <a:endParaRPr lang="en-US"/>
          </a:p>
        </c:txPr>
        <c:crossAx val="211122048"/>
        <c:crosses val="autoZero"/>
        <c:crossBetween val="midCat"/>
        <c:majorUnit val="10"/>
        <c:minorUnit val="10"/>
      </c:valAx>
      <c:valAx>
        <c:axId val="211122048"/>
        <c:scaling>
          <c:orientation val="minMax"/>
          <c:max val="0.5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211120512"/>
        <c:crosses val="autoZero"/>
        <c:crossBetween val="midCat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381000</xdr:colOff>
      <xdr:row>1</xdr:row>
      <xdr:rowOff>28574</xdr:rowOff>
    </xdr:from>
    <xdr:to>
      <xdr:col>13</xdr:col>
      <xdr:colOff>85725</xdr:colOff>
      <xdr:row>23</xdr:row>
      <xdr:rowOff>95249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285749</xdr:colOff>
      <xdr:row>1</xdr:row>
      <xdr:rowOff>85725</xdr:rowOff>
    </xdr:from>
    <xdr:to>
      <xdr:col>13</xdr:col>
      <xdr:colOff>95250</xdr:colOff>
      <xdr:row>14</xdr:row>
      <xdr:rowOff>123825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25"/>
  <sheetViews>
    <sheetView workbookViewId="0">
      <selection activeCell="B8" sqref="B8"/>
    </sheetView>
  </sheetViews>
  <sheetFormatPr baseColWidth="10" defaultColWidth="8.83203125" defaultRowHeight="15" x14ac:dyDescent="0.2"/>
  <cols>
    <col min="1" max="1" width="19.5" bestFit="1" customWidth="1"/>
    <col min="2" max="2" width="18" bestFit="1" customWidth="1"/>
    <col min="4" max="4" width="21.6640625" bestFit="1" customWidth="1"/>
    <col min="5" max="5" width="8.6640625" style="19" bestFit="1" customWidth="1"/>
    <col min="11" max="11" width="9" customWidth="1"/>
  </cols>
  <sheetData>
    <row r="1" spans="1:6" x14ac:dyDescent="0.2">
      <c r="A1" s="2" t="s">
        <v>4</v>
      </c>
    </row>
    <row r="2" spans="1:6" x14ac:dyDescent="0.2">
      <c r="A2" s="15" t="s">
        <v>5</v>
      </c>
      <c r="B2" s="15">
        <v>200</v>
      </c>
    </row>
    <row r="3" spans="1:6" x14ac:dyDescent="0.2">
      <c r="A3" s="15" t="s">
        <v>6</v>
      </c>
      <c r="B3" s="15">
        <v>10</v>
      </c>
    </row>
    <row r="4" spans="1:6" x14ac:dyDescent="0.2">
      <c r="A4" s="15" t="s">
        <v>7</v>
      </c>
      <c r="B4" s="15">
        <f>B3*B2</f>
        <v>2000</v>
      </c>
    </row>
    <row r="5" spans="1:6" x14ac:dyDescent="0.2">
      <c r="A5" s="15" t="s">
        <v>8</v>
      </c>
      <c r="B5" s="15">
        <v>25</v>
      </c>
      <c r="C5" t="s">
        <v>26</v>
      </c>
    </row>
    <row r="6" spans="1:6" x14ac:dyDescent="0.2">
      <c r="A6" s="15" t="s">
        <v>9</v>
      </c>
      <c r="B6" s="15">
        <v>5</v>
      </c>
    </row>
    <row r="7" spans="1:6" x14ac:dyDescent="0.2">
      <c r="A7" s="15" t="s">
        <v>10</v>
      </c>
      <c r="B7" s="16">
        <v>0.1</v>
      </c>
    </row>
    <row r="8" spans="1:6" x14ac:dyDescent="0.2">
      <c r="A8" s="2" t="s">
        <v>0</v>
      </c>
      <c r="B8" s="2" t="s">
        <v>11</v>
      </c>
      <c r="C8" s="2" t="s">
        <v>3</v>
      </c>
      <c r="D8" s="2" t="s">
        <v>12</v>
      </c>
      <c r="E8" s="19" t="s">
        <v>13</v>
      </c>
    </row>
    <row r="9" spans="1:6" x14ac:dyDescent="0.2">
      <c r="A9" s="11">
        <v>1</v>
      </c>
    </row>
    <row r="10" spans="1:6" x14ac:dyDescent="0.2">
      <c r="A10" s="11">
        <v>2</v>
      </c>
      <c r="B10">
        <f>A10-1</f>
        <v>1</v>
      </c>
      <c r="C10" s="13">
        <f>_xlfn.T.INV.2T(0.1,B10)</f>
        <v>6.3137515146750438</v>
      </c>
      <c r="D10" s="18">
        <f>C10*B$6/(SQRT(A10)*B$5)</f>
        <v>0.89289930215071178</v>
      </c>
      <c r="E10" s="20">
        <v>1.7857986043014236</v>
      </c>
    </row>
    <row r="11" spans="1:6" x14ac:dyDescent="0.2">
      <c r="A11" s="11">
        <v>3</v>
      </c>
      <c r="B11">
        <f t="shared" ref="B11:B74" si="0">A11-1</f>
        <v>2</v>
      </c>
      <c r="C11" s="13">
        <f t="shared" ref="C11:C74" si="1">_xlfn.T.INV.2T(0.1,B11)</f>
        <v>2.9199855803537269</v>
      </c>
      <c r="D11" s="18">
        <f t="shared" ref="D11:D74" si="2">C11*B$6/(SQRT(A11)*B$5)</f>
        <v>0.33717089216940999</v>
      </c>
      <c r="E11" s="20">
        <v>0.67434178433881997</v>
      </c>
      <c r="F11" s="14"/>
    </row>
    <row r="12" spans="1:6" x14ac:dyDescent="0.2">
      <c r="A12" s="11">
        <v>4</v>
      </c>
      <c r="B12">
        <f t="shared" si="0"/>
        <v>3</v>
      </c>
      <c r="C12" s="13">
        <f t="shared" si="1"/>
        <v>2.3533634348018233</v>
      </c>
      <c r="D12" s="18">
        <f t="shared" si="2"/>
        <v>0.23533634348018231</v>
      </c>
      <c r="E12" s="20">
        <v>0.47067268696036463</v>
      </c>
    </row>
    <row r="13" spans="1:6" x14ac:dyDescent="0.2">
      <c r="A13" s="11">
        <v>5</v>
      </c>
      <c r="B13">
        <f t="shared" si="0"/>
        <v>4</v>
      </c>
      <c r="C13" s="13">
        <f t="shared" si="1"/>
        <v>2.1318467863266499</v>
      </c>
      <c r="D13" s="18">
        <f t="shared" si="2"/>
        <v>0.19067817327363434</v>
      </c>
      <c r="E13" s="20">
        <v>0.38135634654726869</v>
      </c>
    </row>
    <row r="14" spans="1:6" x14ac:dyDescent="0.2">
      <c r="A14" s="11">
        <v>6</v>
      </c>
      <c r="B14">
        <f t="shared" si="0"/>
        <v>5</v>
      </c>
      <c r="C14" s="13">
        <f t="shared" si="1"/>
        <v>2.0150483733330233</v>
      </c>
      <c r="D14" s="18">
        <f t="shared" si="2"/>
        <v>0.16452801072303896</v>
      </c>
      <c r="E14" s="20">
        <v>0.32905602144607793</v>
      </c>
    </row>
    <row r="15" spans="1:6" x14ac:dyDescent="0.2">
      <c r="A15" s="11">
        <v>7</v>
      </c>
      <c r="B15">
        <f t="shared" si="0"/>
        <v>6</v>
      </c>
      <c r="C15" s="13">
        <f t="shared" si="1"/>
        <v>1.9431802805153031</v>
      </c>
      <c r="D15" s="18">
        <f t="shared" si="2"/>
        <v>0.14689062213737775</v>
      </c>
      <c r="E15" s="20">
        <v>0.29378124427475549</v>
      </c>
    </row>
    <row r="16" spans="1:6" x14ac:dyDescent="0.2">
      <c r="A16" s="11">
        <v>8</v>
      </c>
      <c r="B16">
        <f t="shared" si="0"/>
        <v>7</v>
      </c>
      <c r="C16" s="13">
        <f t="shared" si="1"/>
        <v>1.8945786050900073</v>
      </c>
      <c r="D16" s="18">
        <f t="shared" si="2"/>
        <v>0.13396693791500941</v>
      </c>
      <c r="E16" s="20">
        <v>0.26793387583001882</v>
      </c>
    </row>
    <row r="17" spans="1:5" x14ac:dyDescent="0.2">
      <c r="A17" s="11">
        <v>9</v>
      </c>
      <c r="B17">
        <f t="shared" si="0"/>
        <v>8</v>
      </c>
      <c r="C17" s="13">
        <f t="shared" si="1"/>
        <v>1.8595480375308981</v>
      </c>
      <c r="D17" s="18">
        <f t="shared" si="2"/>
        <v>0.12396986916872654</v>
      </c>
      <c r="E17" s="20">
        <v>0.24793973833745309</v>
      </c>
    </row>
    <row r="18" spans="1:5" x14ac:dyDescent="0.2">
      <c r="A18" s="11">
        <v>10</v>
      </c>
      <c r="B18">
        <f t="shared" si="0"/>
        <v>9</v>
      </c>
      <c r="C18" s="13">
        <f t="shared" si="1"/>
        <v>1.8331129326562374</v>
      </c>
      <c r="D18" s="18">
        <f t="shared" si="2"/>
        <v>0.11593624151009124</v>
      </c>
      <c r="E18" s="20">
        <v>0.23187248302018248</v>
      </c>
    </row>
    <row r="19" spans="1:5" x14ac:dyDescent="0.2">
      <c r="A19" s="11">
        <v>11</v>
      </c>
      <c r="B19">
        <f t="shared" si="0"/>
        <v>10</v>
      </c>
      <c r="C19" s="13">
        <f t="shared" si="1"/>
        <v>1.812461122811676</v>
      </c>
      <c r="D19" s="18">
        <f t="shared" si="2"/>
        <v>0.10929551802677431</v>
      </c>
      <c r="E19" s="20">
        <v>0.21859103605354863</v>
      </c>
    </row>
    <row r="20" spans="1:5" x14ac:dyDescent="0.2">
      <c r="A20" s="11">
        <v>12</v>
      </c>
      <c r="B20">
        <f t="shared" si="0"/>
        <v>11</v>
      </c>
      <c r="C20" s="13">
        <f t="shared" si="1"/>
        <v>1.7958848187040437</v>
      </c>
      <c r="D20" s="18">
        <f t="shared" si="2"/>
        <v>0.1036854583512342</v>
      </c>
      <c r="E20" s="20">
        <v>0.20737091670246841</v>
      </c>
    </row>
    <row r="21" spans="1:5" x14ac:dyDescent="0.2">
      <c r="A21" s="11">
        <v>13</v>
      </c>
      <c r="B21">
        <f t="shared" si="0"/>
        <v>12</v>
      </c>
      <c r="C21" s="13">
        <f t="shared" si="1"/>
        <v>1.7822875556493194</v>
      </c>
      <c r="D21" s="18">
        <f t="shared" si="2"/>
        <v>9.8863525684846146E-2</v>
      </c>
      <c r="E21" s="20">
        <v>0.19772705136969229</v>
      </c>
    </row>
    <row r="22" spans="1:5" x14ac:dyDescent="0.2">
      <c r="A22" s="11">
        <v>14</v>
      </c>
      <c r="B22">
        <f t="shared" si="0"/>
        <v>13</v>
      </c>
      <c r="C22" s="13">
        <f t="shared" si="1"/>
        <v>1.7709333959868729</v>
      </c>
      <c r="D22" s="18">
        <f t="shared" si="2"/>
        <v>9.4660371751127778E-2</v>
      </c>
      <c r="E22" s="20">
        <v>0.18932074350225556</v>
      </c>
    </row>
    <row r="23" spans="1:5" x14ac:dyDescent="0.2">
      <c r="A23" s="11">
        <v>15</v>
      </c>
      <c r="B23">
        <f t="shared" si="0"/>
        <v>14</v>
      </c>
      <c r="C23" s="13">
        <f t="shared" si="1"/>
        <v>1.7613101357748921</v>
      </c>
      <c r="D23" s="18">
        <f t="shared" si="2"/>
        <v>9.0953664311499746E-2</v>
      </c>
      <c r="E23" s="20">
        <v>0.18190732862299949</v>
      </c>
    </row>
    <row r="24" spans="1:5" x14ac:dyDescent="0.2">
      <c r="A24" s="11">
        <v>16</v>
      </c>
      <c r="B24">
        <f t="shared" si="0"/>
        <v>15</v>
      </c>
      <c r="C24" s="13">
        <f t="shared" si="1"/>
        <v>1.7530503556925723</v>
      </c>
      <c r="D24" s="18">
        <f t="shared" si="2"/>
        <v>8.7652517784628611E-2</v>
      </c>
      <c r="E24" s="20">
        <v>0.17530503556925722</v>
      </c>
    </row>
    <row r="25" spans="1:5" x14ac:dyDescent="0.2">
      <c r="A25" s="11">
        <v>17</v>
      </c>
      <c r="B25">
        <f t="shared" si="0"/>
        <v>16</v>
      </c>
      <c r="C25" s="13">
        <f t="shared" si="1"/>
        <v>1.7458836762762506</v>
      </c>
      <c r="D25" s="18">
        <f t="shared" si="2"/>
        <v>8.4687797733278253E-2</v>
      </c>
      <c r="E25" s="20">
        <v>0.16937559546655651</v>
      </c>
    </row>
    <row r="26" spans="1:5" x14ac:dyDescent="0.2">
      <c r="A26" s="11">
        <v>18</v>
      </c>
      <c r="B26">
        <f t="shared" si="0"/>
        <v>17</v>
      </c>
      <c r="C26" s="13">
        <f t="shared" si="1"/>
        <v>1.7396067260750732</v>
      </c>
      <c r="D26" s="18">
        <f t="shared" si="2"/>
        <v>8.2005847507027552E-2</v>
      </c>
      <c r="E26" s="20">
        <v>0.1640116950140551</v>
      </c>
    </row>
    <row r="27" spans="1:5" x14ac:dyDescent="0.2">
      <c r="A27" s="11">
        <v>19</v>
      </c>
      <c r="B27">
        <f t="shared" si="0"/>
        <v>18</v>
      </c>
      <c r="C27" s="13">
        <f t="shared" si="1"/>
        <v>1.7340636066175394</v>
      </c>
      <c r="D27" s="18">
        <f t="shared" si="2"/>
        <v>7.9564294978079181E-2</v>
      </c>
      <c r="E27" s="20">
        <v>0.15912858995615836</v>
      </c>
    </row>
    <row r="28" spans="1:5" x14ac:dyDescent="0.2">
      <c r="A28" s="11">
        <v>20</v>
      </c>
      <c r="B28">
        <f t="shared" si="0"/>
        <v>19</v>
      </c>
      <c r="C28" s="13">
        <f t="shared" si="1"/>
        <v>1.7291328115213698</v>
      </c>
      <c r="D28" s="18">
        <f t="shared" si="2"/>
        <v>7.7329170173742287E-2</v>
      </c>
      <c r="E28" s="20">
        <v>0.15465834034748457</v>
      </c>
    </row>
    <row r="29" spans="1:5" x14ac:dyDescent="0.2">
      <c r="A29" s="11">
        <v>21</v>
      </c>
      <c r="B29">
        <f t="shared" si="0"/>
        <v>20</v>
      </c>
      <c r="C29" s="13">
        <f t="shared" si="1"/>
        <v>1.7247182429207868</v>
      </c>
      <c r="D29" s="18">
        <f t="shared" si="2"/>
        <v>7.5272875244340384E-2</v>
      </c>
      <c r="E29" s="20">
        <v>0.15054575048868077</v>
      </c>
    </row>
    <row r="30" spans="1:5" x14ac:dyDescent="0.2">
      <c r="A30" s="11">
        <v>22</v>
      </c>
      <c r="B30">
        <f t="shared" si="0"/>
        <v>21</v>
      </c>
      <c r="C30" s="13">
        <f t="shared" si="1"/>
        <v>1.7207429028118781</v>
      </c>
      <c r="D30" s="18">
        <f t="shared" si="2"/>
        <v>7.3372723908664991E-2</v>
      </c>
      <c r="E30" s="20">
        <v>0.14674544781732998</v>
      </c>
    </row>
    <row r="31" spans="1:5" x14ac:dyDescent="0.2">
      <c r="A31" s="11">
        <v>23</v>
      </c>
      <c r="B31">
        <f t="shared" si="0"/>
        <v>22</v>
      </c>
      <c r="C31" s="13">
        <f t="shared" si="1"/>
        <v>1.7171443743802424</v>
      </c>
      <c r="D31" s="18">
        <f t="shared" si="2"/>
        <v>7.1609870615059704E-2</v>
      </c>
      <c r="E31" s="20">
        <v>0.14321974123011941</v>
      </c>
    </row>
    <row r="32" spans="1:5" x14ac:dyDescent="0.2">
      <c r="A32" s="11">
        <v>24</v>
      </c>
      <c r="B32">
        <f t="shared" si="0"/>
        <v>23</v>
      </c>
      <c r="C32" s="13">
        <f t="shared" si="1"/>
        <v>1.7138715277470482</v>
      </c>
      <c r="D32" s="18">
        <f t="shared" si="2"/>
        <v>6.9968512127742161E-2</v>
      </c>
      <c r="E32" s="20">
        <v>0.13993702425548432</v>
      </c>
    </row>
    <row r="33" spans="1:5" x14ac:dyDescent="0.2">
      <c r="A33" s="11">
        <v>25</v>
      </c>
      <c r="B33">
        <f t="shared" si="0"/>
        <v>24</v>
      </c>
      <c r="C33" s="13">
        <f t="shared" si="1"/>
        <v>1.7108820799094284</v>
      </c>
      <c r="D33" s="18">
        <f t="shared" si="2"/>
        <v>6.8435283196377136E-2</v>
      </c>
      <c r="E33" s="20">
        <v>0.13687056639275427</v>
      </c>
    </row>
    <row r="34" spans="1:5" x14ac:dyDescent="0.2">
      <c r="A34" s="11">
        <v>26</v>
      </c>
      <c r="B34">
        <f t="shared" si="0"/>
        <v>25</v>
      </c>
      <c r="C34" s="13">
        <f t="shared" si="1"/>
        <v>1.7081407612518986</v>
      </c>
      <c r="D34" s="18">
        <f t="shared" si="2"/>
        <v>6.6998792873743593E-2</v>
      </c>
      <c r="E34" s="20">
        <v>0.13399758574748719</v>
      </c>
    </row>
    <row r="35" spans="1:5" x14ac:dyDescent="0.2">
      <c r="A35" s="11">
        <v>27</v>
      </c>
      <c r="B35">
        <f t="shared" si="0"/>
        <v>26</v>
      </c>
      <c r="C35" s="13">
        <f t="shared" si="1"/>
        <v>1.7056179197592738</v>
      </c>
      <c r="D35" s="18">
        <f t="shared" si="2"/>
        <v>6.5649264340511077E-2</v>
      </c>
      <c r="E35" s="20">
        <v>0.13129852868102215</v>
      </c>
    </row>
    <row r="36" spans="1:5" x14ac:dyDescent="0.2">
      <c r="A36" s="11">
        <v>28</v>
      </c>
      <c r="B36">
        <f t="shared" si="0"/>
        <v>27</v>
      </c>
      <c r="C36" s="13">
        <f t="shared" si="1"/>
        <v>1.7032884457221271</v>
      </c>
      <c r="D36" s="18">
        <f t="shared" si="2"/>
        <v>6.4378251977006945E-2</v>
      </c>
      <c r="E36" s="20">
        <v>0.12875650395401389</v>
      </c>
    </row>
    <row r="37" spans="1:5" x14ac:dyDescent="0.2">
      <c r="A37" s="11">
        <v>29</v>
      </c>
      <c r="B37">
        <f t="shared" si="0"/>
        <v>28</v>
      </c>
      <c r="C37" s="13">
        <f t="shared" si="1"/>
        <v>1.7011309342659326</v>
      </c>
      <c r="D37" s="18">
        <f t="shared" si="2"/>
        <v>6.317841682439132E-2</v>
      </c>
      <c r="E37" s="20">
        <v>0.12635683364878264</v>
      </c>
    </row>
    <row r="38" spans="1:5" x14ac:dyDescent="0.2">
      <c r="A38" s="11">
        <v>30</v>
      </c>
      <c r="B38">
        <f t="shared" si="0"/>
        <v>29</v>
      </c>
      <c r="C38" s="13">
        <f t="shared" si="1"/>
        <v>1.6991270265334986</v>
      </c>
      <c r="D38" s="18">
        <f t="shared" si="2"/>
        <v>6.2043346699938405E-2</v>
      </c>
      <c r="E38" s="20">
        <v>0.12408669339987681</v>
      </c>
    </row>
    <row r="39" spans="1:5" x14ac:dyDescent="0.2">
      <c r="A39" s="11">
        <v>31</v>
      </c>
      <c r="B39">
        <f t="shared" si="0"/>
        <v>30</v>
      </c>
      <c r="C39" s="13">
        <f t="shared" si="1"/>
        <v>1.6972608865939587</v>
      </c>
      <c r="D39" s="18">
        <f t="shared" si="2"/>
        <v>6.0967410830987952E-2</v>
      </c>
      <c r="E39" s="20">
        <v>0.1219348216619759</v>
      </c>
    </row>
    <row r="40" spans="1:5" x14ac:dyDescent="0.2">
      <c r="A40" s="11">
        <v>32</v>
      </c>
      <c r="B40">
        <f t="shared" si="0"/>
        <v>31</v>
      </c>
      <c r="C40" s="13">
        <f t="shared" si="1"/>
        <v>1.6955187825458664</v>
      </c>
      <c r="D40" s="18">
        <f t="shared" si="2"/>
        <v>5.9945641438367073E-2</v>
      </c>
      <c r="E40" s="20">
        <v>0.11989128287673415</v>
      </c>
    </row>
    <row r="41" spans="1:5" x14ac:dyDescent="0.2">
      <c r="A41" s="11">
        <v>33</v>
      </c>
      <c r="B41">
        <f t="shared" si="0"/>
        <v>32</v>
      </c>
      <c r="C41" s="13">
        <f t="shared" si="1"/>
        <v>1.6938887483837093</v>
      </c>
      <c r="D41" s="18">
        <f t="shared" si="2"/>
        <v>5.8973636553673388E-2</v>
      </c>
      <c r="E41" s="20">
        <v>0.11794727310734678</v>
      </c>
    </row>
    <row r="42" spans="1:5" x14ac:dyDescent="0.2">
      <c r="A42" s="11">
        <v>34</v>
      </c>
      <c r="B42">
        <f t="shared" si="0"/>
        <v>33</v>
      </c>
      <c r="C42" s="13">
        <f t="shared" si="1"/>
        <v>1.6923603090303456</v>
      </c>
      <c r="D42" s="18">
        <f t="shared" si="2"/>
        <v>5.8047479710008648E-2</v>
      </c>
      <c r="E42" s="20">
        <v>0.1160949594200173</v>
      </c>
    </row>
    <row r="43" spans="1:5" x14ac:dyDescent="0.2">
      <c r="A43" s="11">
        <v>35</v>
      </c>
      <c r="B43">
        <f t="shared" si="0"/>
        <v>34</v>
      </c>
      <c r="C43" s="13">
        <f t="shared" si="1"/>
        <v>1.6909242551868542</v>
      </c>
      <c r="D43" s="18">
        <f t="shared" si="2"/>
        <v>5.7163673147792707E-2</v>
      </c>
      <c r="E43" s="20">
        <v>0.11432734629558541</v>
      </c>
    </row>
    <row r="44" spans="1:5" x14ac:dyDescent="0.2">
      <c r="A44" s="11">
        <v>36</v>
      </c>
      <c r="B44">
        <f t="shared" si="0"/>
        <v>35</v>
      </c>
      <c r="C44" s="13">
        <f t="shared" si="1"/>
        <v>1.6895724577802647</v>
      </c>
      <c r="D44" s="18">
        <f t="shared" si="2"/>
        <v>5.6319081926008818E-2</v>
      </c>
      <c r="E44" s="20">
        <v>0.11263816385201764</v>
      </c>
    </row>
    <row r="45" spans="1:5" x14ac:dyDescent="0.2">
      <c r="A45" s="11">
        <v>37</v>
      </c>
      <c r="B45">
        <f t="shared" si="0"/>
        <v>36</v>
      </c>
      <c r="C45" s="13">
        <f t="shared" si="1"/>
        <v>1.6882977141168172</v>
      </c>
      <c r="D45" s="18">
        <f t="shared" si="2"/>
        <v>5.5510886894150874E-2</v>
      </c>
      <c r="E45" s="20">
        <v>0.11102177378830175</v>
      </c>
    </row>
    <row r="46" spans="1:5" x14ac:dyDescent="0.2">
      <c r="A46" s="11">
        <v>38</v>
      </c>
      <c r="B46">
        <f t="shared" si="0"/>
        <v>37</v>
      </c>
      <c r="C46" s="13">
        <f t="shared" si="1"/>
        <v>1.6870936195962629</v>
      </c>
      <c r="D46" s="18">
        <f t="shared" si="2"/>
        <v>5.4736544910309569E-2</v>
      </c>
      <c r="E46" s="20">
        <v>0.10947308982061914</v>
      </c>
    </row>
    <row r="47" spans="1:5" x14ac:dyDescent="0.2">
      <c r="A47" s="11">
        <v>39</v>
      </c>
      <c r="B47">
        <f t="shared" si="0"/>
        <v>38</v>
      </c>
      <c r="C47" s="13">
        <f t="shared" si="1"/>
        <v>1.6859544601667387</v>
      </c>
      <c r="D47" s="18">
        <f t="shared" si="2"/>
        <v>5.3993755021190436E-2</v>
      </c>
      <c r="E47" s="20">
        <v>0.10798751004238087</v>
      </c>
    </row>
    <row r="48" spans="1:5" x14ac:dyDescent="0.2">
      <c r="A48" s="11">
        <v>40</v>
      </c>
      <c r="B48">
        <f t="shared" si="0"/>
        <v>39</v>
      </c>
      <c r="C48" s="13">
        <f t="shared" si="1"/>
        <v>1.6848751217112248</v>
      </c>
      <c r="D48" s="18">
        <f t="shared" si="2"/>
        <v>5.3280429575608849E-2</v>
      </c>
      <c r="E48" s="20">
        <v>0.1065608591512177</v>
      </c>
    </row>
    <row r="49" spans="1:5" x14ac:dyDescent="0.2">
      <c r="A49" s="11">
        <v>41</v>
      </c>
      <c r="B49">
        <f t="shared" si="0"/>
        <v>40</v>
      </c>
      <c r="C49" s="13">
        <f t="shared" si="1"/>
        <v>1.6838510133356521</v>
      </c>
      <c r="D49" s="18">
        <f t="shared" si="2"/>
        <v>5.2594669442514036E-2</v>
      </c>
      <c r="E49" s="20">
        <v>0.10518933888502807</v>
      </c>
    </row>
    <row r="50" spans="1:5" x14ac:dyDescent="0.2">
      <c r="A50" s="11">
        <v>42</v>
      </c>
      <c r="B50">
        <f t="shared" si="0"/>
        <v>41</v>
      </c>
      <c r="C50" s="13">
        <f t="shared" si="1"/>
        <v>1.6828780021327077</v>
      </c>
      <c r="D50" s="18">
        <f t="shared" si="2"/>
        <v>5.1934742661317854E-2</v>
      </c>
      <c r="E50" s="20">
        <v>0.10386948532263571</v>
      </c>
    </row>
    <row r="51" spans="1:5" x14ac:dyDescent="0.2">
      <c r="A51" s="11">
        <v>43</v>
      </c>
      <c r="B51">
        <f t="shared" si="0"/>
        <v>42</v>
      </c>
      <c r="C51" s="13">
        <f t="shared" si="1"/>
        <v>1.6819523574675355</v>
      </c>
      <c r="D51" s="18">
        <f t="shared" si="2"/>
        <v>5.1299065976270639E-2</v>
      </c>
      <c r="E51" s="20">
        <v>0.10259813195254128</v>
      </c>
    </row>
    <row r="52" spans="1:5" x14ac:dyDescent="0.2">
      <c r="A52" s="11">
        <v>44</v>
      </c>
      <c r="B52">
        <f t="shared" si="0"/>
        <v>43</v>
      </c>
      <c r="C52" s="13">
        <f t="shared" si="1"/>
        <v>1.6810707032025196</v>
      </c>
      <c r="D52" s="18">
        <f t="shared" si="2"/>
        <v>5.0686188805287823E-2</v>
      </c>
      <c r="E52" s="20">
        <v>0.10137237761057565</v>
      </c>
    </row>
    <row r="53" spans="1:5" x14ac:dyDescent="0.2">
      <c r="A53" s="11">
        <v>45</v>
      </c>
      <c r="B53">
        <f t="shared" si="0"/>
        <v>44</v>
      </c>
      <c r="C53" s="13">
        <f t="shared" si="1"/>
        <v>1.680229976572116</v>
      </c>
      <c r="D53" s="18">
        <f t="shared" si="2"/>
        <v>5.0094779272641735E-2</v>
      </c>
      <c r="E53" s="20">
        <v>0.10018955854528347</v>
      </c>
    </row>
    <row r="54" spans="1:5" x14ac:dyDescent="0.2">
      <c r="A54" s="11">
        <v>46</v>
      </c>
      <c r="B54">
        <f t="shared" si="0"/>
        <v>45</v>
      </c>
      <c r="C54" s="13">
        <f t="shared" si="1"/>
        <v>1.6794273926523535</v>
      </c>
      <c r="D54" s="18">
        <f t="shared" si="2"/>
        <v>4.9523611998556302E-2</v>
      </c>
      <c r="E54" s="20">
        <v>9.9047223997112604E-2</v>
      </c>
    </row>
    <row r="55" spans="1:5" x14ac:dyDescent="0.2">
      <c r="A55" s="11">
        <v>47</v>
      </c>
      <c r="B55">
        <f t="shared" si="0"/>
        <v>46</v>
      </c>
      <c r="C55" s="13">
        <f t="shared" si="1"/>
        <v>1.678660413556865</v>
      </c>
      <c r="D55" s="18">
        <f t="shared" si="2"/>
        <v>4.8971557390264861E-2</v>
      </c>
      <c r="E55" s="20">
        <v>9.7943114780529722E-2</v>
      </c>
    </row>
    <row r="56" spans="1:5" x14ac:dyDescent="0.2">
      <c r="A56" s="11">
        <v>48</v>
      </c>
      <c r="B56">
        <f t="shared" si="0"/>
        <v>47</v>
      </c>
      <c r="C56" s="13">
        <f t="shared" si="1"/>
        <v>1.6779267216418625</v>
      </c>
      <c r="D56" s="18">
        <f t="shared" si="2"/>
        <v>4.8437572221019777E-2</v>
      </c>
      <c r="E56" s="20">
        <v>9.6875144442039554E-2</v>
      </c>
    </row>
    <row r="57" spans="1:5" x14ac:dyDescent="0.2">
      <c r="A57" s="11">
        <v>49</v>
      </c>
      <c r="B57">
        <f t="shared" si="0"/>
        <v>48</v>
      </c>
      <c r="C57" s="13">
        <f t="shared" si="1"/>
        <v>1.6772241961243386</v>
      </c>
      <c r="D57" s="18">
        <f t="shared" si="2"/>
        <v>4.7920691317838243E-2</v>
      </c>
      <c r="E57" s="20">
        <v>9.5841382635676486E-2</v>
      </c>
    </row>
    <row r="58" spans="1:5" x14ac:dyDescent="0.2">
      <c r="A58" s="11">
        <v>50</v>
      </c>
      <c r="B58">
        <f t="shared" si="0"/>
        <v>49</v>
      </c>
      <c r="C58" s="13">
        <f t="shared" si="1"/>
        <v>1.6765508926168529</v>
      </c>
      <c r="D58" s="18">
        <f t="shared" si="2"/>
        <v>4.7420020206949437E-2</v>
      </c>
      <c r="E58" s="20">
        <v>9.4840040413898874E-2</v>
      </c>
    </row>
    <row r="59" spans="1:5" x14ac:dyDescent="0.2">
      <c r="A59" s="11">
        <v>51</v>
      </c>
      <c r="B59">
        <f t="shared" si="0"/>
        <v>50</v>
      </c>
      <c r="C59" s="13">
        <f t="shared" si="1"/>
        <v>1.6759050251630967</v>
      </c>
      <c r="D59" s="18">
        <f t="shared" si="2"/>
        <v>4.6934728589166898E-2</v>
      </c>
      <c r="E59" s="20">
        <v>9.3869457178333796E-2</v>
      </c>
    </row>
    <row r="60" spans="1:5" x14ac:dyDescent="0.2">
      <c r="A60" s="11">
        <v>52</v>
      </c>
      <c r="B60">
        <f t="shared" si="0"/>
        <v>51</v>
      </c>
      <c r="C60" s="13">
        <f t="shared" si="1"/>
        <v>1.6752849504249088</v>
      </c>
      <c r="D60" s="18">
        <f t="shared" si="2"/>
        <v>4.6464044536693512E-2</v>
      </c>
      <c r="E60" s="20">
        <v>9.2928089073387024E-2</v>
      </c>
    </row>
    <row r="61" spans="1:5" x14ac:dyDescent="0.2">
      <c r="A61" s="11">
        <v>53</v>
      </c>
      <c r="B61">
        <f t="shared" si="0"/>
        <v>52</v>
      </c>
      <c r="C61" s="13">
        <f t="shared" si="1"/>
        <v>1.6746891537260258</v>
      </c>
      <c r="D61" s="18">
        <f t="shared" si="2"/>
        <v>4.6007249318911932E-2</v>
      </c>
      <c r="E61" s="20">
        <v>9.2014498637823863E-2</v>
      </c>
    </row>
    <row r="62" spans="1:5" x14ac:dyDescent="0.2">
      <c r="A62" s="11">
        <v>54</v>
      </c>
      <c r="B62">
        <f t="shared" si="0"/>
        <v>53</v>
      </c>
      <c r="C62" s="13">
        <f t="shared" si="1"/>
        <v>1.6741162367030993</v>
      </c>
      <c r="D62" s="18">
        <f t="shared" si="2"/>
        <v>4.5563672778122399E-2</v>
      </c>
      <c r="E62" s="20">
        <v>9.1127345556244799E-2</v>
      </c>
    </row>
    <row r="63" spans="1:5" x14ac:dyDescent="0.2">
      <c r="A63" s="11">
        <v>55</v>
      </c>
      <c r="B63">
        <f t="shared" si="0"/>
        <v>54</v>
      </c>
      <c r="C63" s="13">
        <f t="shared" si="1"/>
        <v>1.6735649063521589</v>
      </c>
      <c r="D63" s="18">
        <f t="shared" si="2"/>
        <v>4.5132689187437361E-2</v>
      </c>
      <c r="E63" s="20">
        <v>9.0265378374874722E-2</v>
      </c>
    </row>
    <row r="64" spans="1:5" x14ac:dyDescent="0.2">
      <c r="A64" s="11">
        <v>56</v>
      </c>
      <c r="B64">
        <f t="shared" si="0"/>
        <v>55</v>
      </c>
      <c r="C64" s="13">
        <f t="shared" si="1"/>
        <v>1.673033965289912</v>
      </c>
      <c r="D64" s="18">
        <f t="shared" si="2"/>
        <v>4.471371353250498E-2</v>
      </c>
      <c r="E64" s="20">
        <v>8.942742706500996E-2</v>
      </c>
    </row>
    <row r="65" spans="1:5" x14ac:dyDescent="0.2">
      <c r="A65" s="11">
        <v>57</v>
      </c>
      <c r="B65">
        <f t="shared" si="0"/>
        <v>56</v>
      </c>
      <c r="C65" s="13">
        <f t="shared" si="1"/>
        <v>1.6725223030755785</v>
      </c>
      <c r="D65" s="18">
        <f t="shared" si="2"/>
        <v>4.430619816673103E-2</v>
      </c>
      <c r="E65" s="20">
        <v>8.861239633346206E-2</v>
      </c>
    </row>
    <row r="66" spans="1:5" x14ac:dyDescent="0.2">
      <c r="A66" s="11">
        <v>58</v>
      </c>
      <c r="B66">
        <f t="shared" si="0"/>
        <v>57</v>
      </c>
      <c r="C66" s="13">
        <f t="shared" si="1"/>
        <v>1.6720288884609551</v>
      </c>
      <c r="D66" s="18">
        <f t="shared" si="2"/>
        <v>4.3909629796442987E-2</v>
      </c>
      <c r="E66" s="20">
        <v>8.7819259592885973E-2</v>
      </c>
    </row>
    <row r="67" spans="1:5" x14ac:dyDescent="0.2">
      <c r="A67" s="11">
        <v>59</v>
      </c>
      <c r="B67">
        <f t="shared" si="0"/>
        <v>58</v>
      </c>
      <c r="C67" s="13">
        <f t="shared" si="1"/>
        <v>1.671552762454859</v>
      </c>
      <c r="D67" s="18">
        <f t="shared" si="2"/>
        <v>4.3523526758197172E-2</v>
      </c>
      <c r="E67" s="20">
        <v>8.7047053516394343E-2</v>
      </c>
    </row>
    <row r="68" spans="1:5" x14ac:dyDescent="0.2">
      <c r="A68" s="11">
        <v>60</v>
      </c>
      <c r="B68">
        <f t="shared" si="0"/>
        <v>59</v>
      </c>
      <c r="C68" s="13">
        <f t="shared" si="1"/>
        <v>1.6710930321038957</v>
      </c>
      <c r="D68" s="18">
        <f t="shared" si="2"/>
        <v>4.3147436555344303E-2</v>
      </c>
      <c r="E68" s="20">
        <v>8.6294873110688605E-2</v>
      </c>
    </row>
    <row r="69" spans="1:5" x14ac:dyDescent="0.2">
      <c r="A69" s="11">
        <v>61</v>
      </c>
      <c r="B69">
        <f t="shared" si="0"/>
        <v>60</v>
      </c>
      <c r="C69" s="13">
        <f t="shared" si="1"/>
        <v>1.6706488649046354</v>
      </c>
      <c r="D69" s="18">
        <f t="shared" si="2"/>
        <v>4.2780933625164753E-2</v>
      </c>
      <c r="E69" s="20">
        <v>8.5561867250329507E-2</v>
      </c>
    </row>
    <row r="70" spans="1:5" x14ac:dyDescent="0.2">
      <c r="A70" s="11">
        <v>62</v>
      </c>
      <c r="B70">
        <f t="shared" si="0"/>
        <v>61</v>
      </c>
      <c r="C70" s="13">
        <f t="shared" si="1"/>
        <v>1.6702194837737363</v>
      </c>
      <c r="D70" s="18">
        <f t="shared" si="2"/>
        <v>4.2423617311491427E-2</v>
      </c>
      <c r="E70" s="20">
        <v>8.4847234622982853E-2</v>
      </c>
    </row>
    <row r="71" spans="1:5" x14ac:dyDescent="0.2">
      <c r="A71" s="11">
        <v>63</v>
      </c>
      <c r="B71">
        <f t="shared" si="0"/>
        <v>62</v>
      </c>
      <c r="C71" s="13">
        <f t="shared" si="1"/>
        <v>1.6698041625120112</v>
      </c>
      <c r="D71" s="18">
        <f t="shared" si="2"/>
        <v>4.2075110020831086E-2</v>
      </c>
      <c r="E71" s="20">
        <v>8.4150220041662172E-2</v>
      </c>
    </row>
    <row r="72" spans="1:5" x14ac:dyDescent="0.2">
      <c r="A72" s="11">
        <v>64</v>
      </c>
      <c r="B72">
        <f t="shared" si="0"/>
        <v>63</v>
      </c>
      <c r="C72" s="13">
        <f t="shared" si="1"/>
        <v>1.6694022217068125</v>
      </c>
      <c r="D72" s="18">
        <f t="shared" si="2"/>
        <v>4.1735055542670312E-2</v>
      </c>
      <c r="E72" s="20">
        <v>8.3470111085340623E-2</v>
      </c>
    </row>
    <row r="73" spans="1:5" x14ac:dyDescent="0.2">
      <c r="A73" s="11">
        <v>65</v>
      </c>
      <c r="B73">
        <f t="shared" si="0"/>
        <v>64</v>
      </c>
      <c r="C73" s="13">
        <f t="shared" si="1"/>
        <v>1.6690130250240895</v>
      </c>
      <c r="D73" s="18">
        <f t="shared" si="2"/>
        <v>4.1403117516958979E-2</v>
      </c>
      <c r="E73" s="20">
        <v>8.2806235033917958E-2</v>
      </c>
    </row>
    <row r="74" spans="1:5" x14ac:dyDescent="0.2">
      <c r="A74" s="11">
        <v>66</v>
      </c>
      <c r="B74">
        <f t="shared" si="0"/>
        <v>65</v>
      </c>
      <c r="C74" s="13">
        <f t="shared" si="1"/>
        <v>1.6686359758475535</v>
      </c>
      <c r="D74" s="18">
        <f t="shared" si="2"/>
        <v>4.1078978033765839E-2</v>
      </c>
      <c r="E74" s="20">
        <v>8.2157956067531679E-2</v>
      </c>
    </row>
    <row r="75" spans="1:5" x14ac:dyDescent="0.2">
      <c r="A75" s="11">
        <v>67</v>
      </c>
      <c r="B75">
        <f t="shared" ref="B75:B138" si="3">A75-1</f>
        <v>66</v>
      </c>
      <c r="C75" s="13">
        <f t="shared" ref="C75:C138" si="4">_xlfn.T.INV.2T(0.1,B75)</f>
        <v>1.6682705142276302</v>
      </c>
      <c r="D75" s="18">
        <f t="shared" ref="D75:D138" si="5">C75*B$6/(SQRT(A75)*B$5)</f>
        <v>4.0762336351839429E-2</v>
      </c>
      <c r="E75" s="20">
        <v>8.1524672703678858E-2</v>
      </c>
    </row>
    <row r="76" spans="1:5" x14ac:dyDescent="0.2">
      <c r="A76" s="11">
        <v>68</v>
      </c>
      <c r="B76">
        <f t="shared" si="3"/>
        <v>67</v>
      </c>
      <c r="C76" s="13">
        <f t="shared" si="4"/>
        <v>1.6679161141074239</v>
      </c>
      <c r="D76" s="18">
        <f t="shared" si="5"/>
        <v>4.0452907724321571E-2</v>
      </c>
      <c r="E76" s="20">
        <v>8.0905815448643142E-2</v>
      </c>
    </row>
    <row r="77" spans="1:5" x14ac:dyDescent="0.2">
      <c r="A77" s="11">
        <v>69</v>
      </c>
      <c r="B77">
        <f t="shared" si="3"/>
        <v>68</v>
      </c>
      <c r="C77" s="13">
        <f t="shared" si="4"/>
        <v>1.6675722807967104</v>
      </c>
      <c r="D77" s="18">
        <f t="shared" si="5"/>
        <v>4.0150422321178769E-2</v>
      </c>
      <c r="E77" s="20">
        <v>8.0300844642357538E-2</v>
      </c>
    </row>
    <row r="78" spans="1:5" x14ac:dyDescent="0.2">
      <c r="A78" s="11">
        <v>70</v>
      </c>
      <c r="B78">
        <f t="shared" si="3"/>
        <v>69</v>
      </c>
      <c r="C78" s="13">
        <f t="shared" si="4"/>
        <v>1.6672385486685533</v>
      </c>
      <c r="D78" s="18">
        <f t="shared" si="5"/>
        <v>3.9854624239076153E-2</v>
      </c>
      <c r="E78" s="20">
        <v>7.9709248478152306E-2</v>
      </c>
    </row>
    <row r="79" spans="1:5" x14ac:dyDescent="0.2">
      <c r="A79" s="11">
        <v>71</v>
      </c>
      <c r="B79">
        <f t="shared" si="3"/>
        <v>70</v>
      </c>
      <c r="C79" s="13">
        <f t="shared" si="4"/>
        <v>1.6669144790559576</v>
      </c>
      <c r="D79" s="18">
        <f t="shared" si="5"/>
        <v>3.956527059042745E-2</v>
      </c>
      <c r="E79" s="20">
        <v>7.9130541180854899E-2</v>
      </c>
    </row>
    <row r="80" spans="1:5" x14ac:dyDescent="0.2">
      <c r="A80" s="11">
        <v>72</v>
      </c>
      <c r="B80">
        <f t="shared" si="3"/>
        <v>71</v>
      </c>
      <c r="C80" s="13">
        <f t="shared" si="4"/>
        <v>1.6665996583285314</v>
      </c>
      <c r="D80" s="18">
        <f t="shared" si="5"/>
        <v>3.9282130664242923E-2</v>
      </c>
      <c r="E80" s="20">
        <v>7.8564261328485846E-2</v>
      </c>
    </row>
    <row r="81" spans="1:5" x14ac:dyDescent="0.2">
      <c r="A81" s="11">
        <v>73</v>
      </c>
      <c r="B81">
        <f t="shared" si="3"/>
        <v>72</v>
      </c>
      <c r="C81" s="13">
        <f t="shared" si="4"/>
        <v>1.6662936961315378</v>
      </c>
      <c r="D81" s="18">
        <f t="shared" si="5"/>
        <v>3.9004985152183154E-2</v>
      </c>
      <c r="E81" s="20">
        <v>7.8009970304366308E-2</v>
      </c>
    </row>
    <row r="82" spans="1:5" x14ac:dyDescent="0.2">
      <c r="A82" s="11">
        <v>74</v>
      </c>
      <c r="B82">
        <f t="shared" si="3"/>
        <v>73</v>
      </c>
      <c r="C82" s="13">
        <f t="shared" si="4"/>
        <v>1.6659962237714305</v>
      </c>
      <c r="D82" s="18">
        <f t="shared" si="5"/>
        <v>3.8733625433909666E-2</v>
      </c>
      <c r="E82" s="20">
        <v>7.7467250867819332E-2</v>
      </c>
    </row>
    <row r="83" spans="1:5" x14ac:dyDescent="0.2">
      <c r="A83" s="11">
        <v>75</v>
      </c>
      <c r="B83">
        <f t="shared" si="3"/>
        <v>74</v>
      </c>
      <c r="C83" s="13">
        <f t="shared" si="4"/>
        <v>1.6657068927340244</v>
      </c>
      <c r="D83" s="18">
        <f t="shared" si="5"/>
        <v>3.8467852916440164E-2</v>
      </c>
      <c r="E83" s="20">
        <v>7.6935705832880327E-2</v>
      </c>
    </row>
    <row r="84" spans="1:5" x14ac:dyDescent="0.2">
      <c r="A84" s="11">
        <v>76</v>
      </c>
      <c r="B84">
        <f t="shared" si="3"/>
        <v>75</v>
      </c>
      <c r="C84" s="13">
        <f t="shared" si="4"/>
        <v>1.6654253733225626</v>
      </c>
      <c r="D84" s="18">
        <f t="shared" si="5"/>
        <v>3.8207478422744995E-2</v>
      </c>
      <c r="E84" s="20">
        <v>7.641495684548999E-2</v>
      </c>
    </row>
    <row r="85" spans="1:5" x14ac:dyDescent="0.2">
      <c r="A85" s="11">
        <v>77</v>
      </c>
      <c r="B85">
        <f t="shared" si="3"/>
        <v>76</v>
      </c>
      <c r="C85" s="13">
        <f t="shared" si="4"/>
        <v>1.6651513534046942</v>
      </c>
      <c r="D85" s="18">
        <f t="shared" si="5"/>
        <v>3.7952321625309045E-2</v>
      </c>
      <c r="E85" s="20">
        <v>7.590464325061809E-2</v>
      </c>
    </row>
    <row r="86" spans="1:5" x14ac:dyDescent="0.2">
      <c r="A86" s="11">
        <v>78</v>
      </c>
      <c r="B86">
        <f t="shared" si="3"/>
        <v>77</v>
      </c>
      <c r="C86" s="13">
        <f t="shared" si="4"/>
        <v>1.6648845372582084</v>
      </c>
      <c r="D86" s="18">
        <f t="shared" si="5"/>
        <v>3.7702210520798439E-2</v>
      </c>
      <c r="E86" s="20">
        <v>7.5404421041596878E-2</v>
      </c>
    </row>
    <row r="87" spans="1:5" x14ac:dyDescent="0.2">
      <c r="A87" s="11">
        <v>79</v>
      </c>
      <c r="B87">
        <f t="shared" si="3"/>
        <v>78</v>
      </c>
      <c r="C87" s="13">
        <f t="shared" si="4"/>
        <v>1.6646246445066122</v>
      </c>
      <c r="D87" s="18">
        <f t="shared" si="5"/>
        <v>3.745698094235346E-2</v>
      </c>
      <c r="E87" s="20">
        <v>7.491396188470692E-2</v>
      </c>
    </row>
    <row r="88" spans="1:5" x14ac:dyDescent="0.2">
      <c r="A88" s="11">
        <v>80</v>
      </c>
      <c r="B88">
        <f t="shared" si="3"/>
        <v>79</v>
      </c>
      <c r="C88" s="13">
        <f t="shared" si="4"/>
        <v>1.6643714091365507</v>
      </c>
      <c r="D88" s="18">
        <f t="shared" si="5"/>
        <v>3.7216476106364416E-2</v>
      </c>
      <c r="E88" s="20">
        <v>7.4432952212728831E-2</v>
      </c>
    </row>
    <row r="89" spans="1:5" x14ac:dyDescent="0.2">
      <c r="A89" s="11">
        <v>81</v>
      </c>
      <c r="B89">
        <f t="shared" si="3"/>
        <v>80</v>
      </c>
      <c r="C89" s="13">
        <f t="shared" si="4"/>
        <v>1.6641245785896708</v>
      </c>
      <c r="D89" s="18">
        <f t="shared" si="5"/>
        <v>3.6980546190881571E-2</v>
      </c>
      <c r="E89" s="20">
        <v>7.3961092381763141E-2</v>
      </c>
    </row>
    <row r="90" spans="1:5" x14ac:dyDescent="0.2">
      <c r="A90" s="11">
        <v>82</v>
      </c>
      <c r="B90">
        <f t="shared" si="3"/>
        <v>81</v>
      </c>
      <c r="C90" s="13">
        <f t="shared" si="4"/>
        <v>1.6638839129226006</v>
      </c>
      <c r="D90" s="18">
        <f t="shared" si="5"/>
        <v>3.674904794308597E-2</v>
      </c>
      <c r="E90" s="20">
        <v>7.3498095886171941E-2</v>
      </c>
    </row>
    <row r="91" spans="1:5" x14ac:dyDescent="0.2">
      <c r="A91" s="11">
        <v>83</v>
      </c>
      <c r="B91">
        <f t="shared" si="3"/>
        <v>82</v>
      </c>
      <c r="C91" s="13">
        <f t="shared" si="4"/>
        <v>1.6636491840290772</v>
      </c>
      <c r="D91" s="18">
        <f t="shared" si="5"/>
        <v>3.6521844313480774E-2</v>
      </c>
      <c r="E91" s="20">
        <v>7.3043688626961548E-2</v>
      </c>
    </row>
    <row r="92" spans="1:5" x14ac:dyDescent="0.2">
      <c r="A92" s="11">
        <v>84</v>
      </c>
      <c r="B92">
        <f t="shared" si="3"/>
        <v>83</v>
      </c>
      <c r="C92" s="13">
        <f t="shared" si="4"/>
        <v>1.6634201749188866</v>
      </c>
      <c r="D92" s="18">
        <f t="shared" si="5"/>
        <v>3.6298804114678479E-2</v>
      </c>
      <c r="E92" s="20">
        <v>7.2597608229356958E-2</v>
      </c>
    </row>
    <row r="93" spans="1:5" x14ac:dyDescent="0.2">
      <c r="A93" s="11">
        <v>85</v>
      </c>
      <c r="B93">
        <f t="shared" si="3"/>
        <v>84</v>
      </c>
      <c r="C93" s="13">
        <f t="shared" si="4"/>
        <v>1.6631966790489103</v>
      </c>
      <c r="D93" s="18">
        <f t="shared" si="5"/>
        <v>3.6079801702854866E-2</v>
      </c>
      <c r="E93" s="20">
        <v>7.2159603405709732E-2</v>
      </c>
    </row>
    <row r="94" spans="1:5" x14ac:dyDescent="0.2">
      <c r="A94" s="11">
        <v>86</v>
      </c>
      <c r="B94">
        <f t="shared" si="3"/>
        <v>85</v>
      </c>
      <c r="C94" s="13">
        <f t="shared" si="4"/>
        <v>1.6629784997019019</v>
      </c>
      <c r="D94" s="18">
        <f t="shared" si="5"/>
        <v>3.5864716680109897E-2</v>
      </c>
      <c r="E94" s="20">
        <v>7.1729433360219794E-2</v>
      </c>
    </row>
    <row r="95" spans="1:5" x14ac:dyDescent="0.2">
      <c r="A95" s="11">
        <v>87</v>
      </c>
      <c r="B95">
        <f t="shared" si="3"/>
        <v>86</v>
      </c>
      <c r="C95" s="13">
        <f t="shared" si="4"/>
        <v>1.662765449409072</v>
      </c>
      <c r="D95" s="18">
        <f t="shared" si="5"/>
        <v>3.5653433616133302E-2</v>
      </c>
      <c r="E95" s="20">
        <v>7.1306867232266605E-2</v>
      </c>
    </row>
    <row r="96" spans="1:5" x14ac:dyDescent="0.2">
      <c r="A96" s="11">
        <v>88</v>
      </c>
      <c r="B96">
        <f t="shared" si="3"/>
        <v>87</v>
      </c>
      <c r="C96" s="13">
        <f t="shared" si="4"/>
        <v>1.662557349412876</v>
      </c>
      <c r="D96" s="18">
        <f t="shared" si="5"/>
        <v>3.5445841787711006E-2</v>
      </c>
      <c r="E96" s="20">
        <v>7.0891683575422013E-2</v>
      </c>
    </row>
    <row r="97" spans="1:5" x14ac:dyDescent="0.2">
      <c r="A97" s="11">
        <v>89</v>
      </c>
      <c r="B97">
        <f t="shared" si="3"/>
        <v>88</v>
      </c>
      <c r="C97" s="13">
        <f t="shared" si="4"/>
        <v>1.662354029166899</v>
      </c>
      <c r="D97" s="18">
        <f t="shared" si="5"/>
        <v>3.5241834934738876E-2</v>
      </c>
      <c r="E97" s="20">
        <v>7.0483669869477752E-2</v>
      </c>
    </row>
    <row r="98" spans="1:5" x14ac:dyDescent="0.2">
      <c r="A98" s="11">
        <v>90</v>
      </c>
      <c r="B98">
        <f t="shared" si="3"/>
        <v>89</v>
      </c>
      <c r="C98" s="13">
        <f t="shared" si="4"/>
        <v>1.6621553258697011</v>
      </c>
      <c r="D98" s="18">
        <f t="shared" si="5"/>
        <v>3.5041311031517648E-2</v>
      </c>
      <c r="E98" s="20">
        <v>7.0082622063035296E-2</v>
      </c>
    </row>
    <row r="99" spans="1:5" x14ac:dyDescent="0.2">
      <c r="A99" s="11">
        <v>91</v>
      </c>
      <c r="B99">
        <f t="shared" si="3"/>
        <v>90</v>
      </c>
      <c r="C99" s="13">
        <f t="shared" si="4"/>
        <v>1.661961084030164</v>
      </c>
      <c r="D99" s="18">
        <f t="shared" si="5"/>
        <v>3.4844172072214859E-2</v>
      </c>
      <c r="E99" s="20">
        <v>6.9688344144429717E-2</v>
      </c>
    </row>
    <row r="100" spans="1:5" x14ac:dyDescent="0.2">
      <c r="A100" s="11">
        <v>92</v>
      </c>
      <c r="B100">
        <f t="shared" si="3"/>
        <v>91</v>
      </c>
      <c r="C100" s="13">
        <f t="shared" si="4"/>
        <v>1.6617711550616978</v>
      </c>
      <c r="D100" s="18">
        <f t="shared" si="5"/>
        <v>3.4650323869463831E-2</v>
      </c>
      <c r="E100" s="20">
        <v>6.9300647738927662E-2</v>
      </c>
    </row>
    <row r="101" spans="1:5" x14ac:dyDescent="0.2">
      <c r="A101" s="11">
        <v>93</v>
      </c>
      <c r="B101">
        <f t="shared" si="3"/>
        <v>92</v>
      </c>
      <c r="C101" s="13">
        <f t="shared" si="4"/>
        <v>1.6615853969032315</v>
      </c>
      <c r="D101" s="18">
        <f t="shared" si="5"/>
        <v>3.4459675865162645E-2</v>
      </c>
      <c r="E101" s="20">
        <v>6.891935173032529E-2</v>
      </c>
    </row>
    <row r="102" spans="1:5" x14ac:dyDescent="0.2">
      <c r="A102" s="11">
        <v>94</v>
      </c>
      <c r="B102">
        <f t="shared" si="3"/>
        <v>93</v>
      </c>
      <c r="C102" s="13">
        <f t="shared" si="4"/>
        <v>1.6614036736648974</v>
      </c>
      <c r="D102" s="18">
        <f t="shared" si="5"/>
        <v>3.4272140952607721E-2</v>
      </c>
      <c r="E102" s="20">
        <v>6.8544281905215443E-2</v>
      </c>
    </row>
    <row r="103" spans="1:5" x14ac:dyDescent="0.2">
      <c r="A103" s="11">
        <v>95</v>
      </c>
      <c r="B103">
        <f t="shared" si="3"/>
        <v>94</v>
      </c>
      <c r="C103" s="13">
        <f t="shared" si="4"/>
        <v>1.6612258552965111</v>
      </c>
      <c r="D103" s="18">
        <f t="shared" si="5"/>
        <v>3.4087635309167308E-2</v>
      </c>
      <c r="E103" s="20">
        <v>6.8175270618334616E-2</v>
      </c>
    </row>
    <row r="104" spans="1:5" x14ac:dyDescent="0.2">
      <c r="A104" s="11">
        <v>96</v>
      </c>
      <c r="B104">
        <f t="shared" si="3"/>
        <v>95</v>
      </c>
      <c r="C104" s="13">
        <f t="shared" si="4"/>
        <v>1.6610518172772404</v>
      </c>
      <c r="D104" s="18">
        <f t="shared" si="5"/>
        <v>3.3906078238766325E-2</v>
      </c>
      <c r="E104" s="20">
        <v>6.7812156477532651E-2</v>
      </c>
    </row>
    <row r="105" spans="1:5" x14ac:dyDescent="0.2">
      <c r="A105" s="11">
        <v>97</v>
      </c>
      <c r="B105">
        <f t="shared" si="3"/>
        <v>96</v>
      </c>
      <c r="C105" s="13">
        <f t="shared" si="4"/>
        <v>1.6608814403248366</v>
      </c>
      <c r="D105" s="18">
        <f t="shared" si="5"/>
        <v>3.3727392023508496E-2</v>
      </c>
      <c r="E105" s="20">
        <v>6.7454784047016991E-2</v>
      </c>
    </row>
    <row r="106" spans="1:5" x14ac:dyDescent="0.2">
      <c r="A106" s="11">
        <v>98</v>
      </c>
      <c r="B106">
        <f t="shared" si="3"/>
        <v>97</v>
      </c>
      <c r="C106" s="13">
        <f t="shared" si="4"/>
        <v>1.6607146101230255</v>
      </c>
      <c r="D106" s="18">
        <f t="shared" si="5"/>
        <v>3.3551501783816134E-2</v>
      </c>
      <c r="E106" s="20">
        <v>6.7103003567632269E-2</v>
      </c>
    </row>
    <row r="107" spans="1:5" x14ac:dyDescent="0.2">
      <c r="A107" s="11">
        <v>99</v>
      </c>
      <c r="B107">
        <f t="shared" si="3"/>
        <v>98</v>
      </c>
      <c r="C107" s="13">
        <f t="shared" si="4"/>
        <v>1.6605512170657302</v>
      </c>
      <c r="D107" s="18">
        <f t="shared" si="5"/>
        <v>3.3378335346515346E-2</v>
      </c>
      <c r="E107" s="20">
        <v>6.6756670693030692E-2</v>
      </c>
    </row>
    <row r="108" spans="1:5" x14ac:dyDescent="0.2">
      <c r="A108" s="11">
        <v>100</v>
      </c>
      <c r="B108">
        <f t="shared" si="3"/>
        <v>99</v>
      </c>
      <c r="C108" s="13">
        <f t="shared" si="4"/>
        <v>1.6603911560169928</v>
      </c>
      <c r="D108" s="18">
        <f t="shared" si="5"/>
        <v>3.3207823120339854E-2</v>
      </c>
      <c r="E108" s="20">
        <v>6.6415646240679707E-2</v>
      </c>
    </row>
    <row r="109" spans="1:5" x14ac:dyDescent="0.2">
      <c r="A109" s="11">
        <v>101</v>
      </c>
      <c r="B109">
        <f t="shared" si="3"/>
        <v>100</v>
      </c>
      <c r="C109" s="13">
        <f t="shared" si="4"/>
        <v>1.6602343260853425</v>
      </c>
      <c r="D109" s="18">
        <f t="shared" si="5"/>
        <v>3.3039897978362681E-2</v>
      </c>
      <c r="E109" s="20">
        <v>6.6079795956725362E-2</v>
      </c>
    </row>
    <row r="110" spans="1:5" x14ac:dyDescent="0.2">
      <c r="A110" s="11">
        <v>102</v>
      </c>
      <c r="B110">
        <f t="shared" si="3"/>
        <v>101</v>
      </c>
      <c r="C110" s="13">
        <f t="shared" si="4"/>
        <v>1.660080630411789</v>
      </c>
      <c r="D110" s="18">
        <f t="shared" si="5"/>
        <v>3.2874495146908024E-2</v>
      </c>
      <c r="E110" s="20">
        <v>6.5748990293816048E-2</v>
      </c>
    </row>
    <row r="111" spans="1:5" x14ac:dyDescent="0.2">
      <c r="A111" s="11">
        <v>103</v>
      </c>
      <c r="B111">
        <f t="shared" si="3"/>
        <v>102</v>
      </c>
      <c r="C111" s="13">
        <f t="shared" si="4"/>
        <v>1.6599299759703381</v>
      </c>
      <c r="D111" s="18">
        <f t="shared" si="5"/>
        <v>3.2711552100522512E-2</v>
      </c>
      <c r="E111" s="20">
        <v>6.5423104201045024E-2</v>
      </c>
    </row>
    <row r="112" spans="1:5" x14ac:dyDescent="0.2">
      <c r="A112" s="11">
        <v>104</v>
      </c>
      <c r="B112">
        <f t="shared" si="3"/>
        <v>103</v>
      </c>
      <c r="C112" s="13">
        <f t="shared" si="4"/>
        <v>1.6597822733802527</v>
      </c>
      <c r="D112" s="18">
        <f t="shared" si="5"/>
        <v>3.25510084626204E-2</v>
      </c>
      <c r="E112" s="20">
        <v>6.5102016925240799E-2</v>
      </c>
    </row>
    <row r="113" spans="1:5" x14ac:dyDescent="0.2">
      <c r="A113" s="11">
        <v>105</v>
      </c>
      <c r="B113">
        <f t="shared" si="3"/>
        <v>104</v>
      </c>
      <c r="C113" s="13">
        <f t="shared" si="4"/>
        <v>1.6596374367292375</v>
      </c>
      <c r="D113" s="18">
        <f t="shared" si="5"/>
        <v>3.2392805911443591E-2</v>
      </c>
      <c r="E113" s="20">
        <v>6.4785611822887182E-2</v>
      </c>
    </row>
    <row r="114" spans="1:5" x14ac:dyDescent="0.2">
      <c r="A114" s="11">
        <v>106</v>
      </c>
      <c r="B114">
        <f t="shared" si="3"/>
        <v>105</v>
      </c>
      <c r="C114" s="13">
        <f t="shared" si="4"/>
        <v>1.6594953834068058</v>
      </c>
      <c r="D114" s="18">
        <f t="shared" si="5"/>
        <v>3.2236888091003564E-2</v>
      </c>
      <c r="E114" s="20">
        <v>6.4473776182007128E-2</v>
      </c>
    </row>
    <row r="115" spans="1:5" x14ac:dyDescent="0.2">
      <c r="A115" s="11">
        <v>107</v>
      </c>
      <c r="B115">
        <f t="shared" si="3"/>
        <v>106</v>
      </c>
      <c r="C115" s="13">
        <f t="shared" si="4"/>
        <v>1.6593560339471876</v>
      </c>
      <c r="D115" s="18">
        <f t="shared" si="5"/>
        <v>3.2083200526696817E-2</v>
      </c>
      <c r="E115" s="20">
        <v>6.4166401053393635E-2</v>
      </c>
    </row>
    <row r="116" spans="1:5" x14ac:dyDescent="0.2">
      <c r="A116" s="11">
        <v>108</v>
      </c>
      <c r="B116">
        <f t="shared" si="3"/>
        <v>107</v>
      </c>
      <c r="C116" s="13">
        <f t="shared" si="4"/>
        <v>1.6592193118810985</v>
      </c>
      <c r="D116" s="18">
        <f t="shared" si="5"/>
        <v>3.1931690545305931E-2</v>
      </c>
      <c r="E116" s="20">
        <v>6.3863381090611862E-2</v>
      </c>
    </row>
    <row r="117" spans="1:5" x14ac:dyDescent="0.2">
      <c r="A117" s="11">
        <v>109</v>
      </c>
      <c r="B117">
        <f t="shared" si="3"/>
        <v>108</v>
      </c>
      <c r="C117" s="13">
        <f t="shared" si="4"/>
        <v>1.6590851435958269</v>
      </c>
      <c r="D117" s="18">
        <f t="shared" si="5"/>
        <v>3.1782307199119827E-2</v>
      </c>
      <c r="E117" s="20">
        <v>6.3564614398239655E-2</v>
      </c>
    </row>
    <row r="118" spans="1:5" x14ac:dyDescent="0.2">
      <c r="A118" s="11">
        <v>110</v>
      </c>
      <c r="B118">
        <f t="shared" si="3"/>
        <v>109</v>
      </c>
      <c r="C118" s="13">
        <f t="shared" si="4"/>
        <v>1.6589534582030776</v>
      </c>
      <c r="D118" s="18">
        <f t="shared" si="5"/>
        <v>3.1635001193924719E-2</v>
      </c>
      <c r="E118" s="20">
        <v>6.3270002387849439E-2</v>
      </c>
    </row>
    <row r="119" spans="1:5" x14ac:dyDescent="0.2">
      <c r="A119" s="11">
        <v>111</v>
      </c>
      <c r="B119">
        <f t="shared" si="3"/>
        <v>110</v>
      </c>
      <c r="C119" s="13">
        <f t="shared" si="4"/>
        <v>1.6588241874140928</v>
      </c>
      <c r="D119" s="18">
        <f t="shared" si="5"/>
        <v>3.1489724820634564E-2</v>
      </c>
      <c r="E119" s="20">
        <v>6.2979449641269128E-2</v>
      </c>
    </row>
    <row r="120" spans="1:5" x14ac:dyDescent="0.2">
      <c r="A120" s="11">
        <v>112</v>
      </c>
      <c r="B120">
        <f t="shared" si="3"/>
        <v>111</v>
      </c>
      <c r="C120" s="13">
        <f t="shared" si="4"/>
        <v>1.6586972654215832</v>
      </c>
      <c r="D120" s="18">
        <f t="shared" si="5"/>
        <v>3.1346431890345743E-2</v>
      </c>
      <c r="E120" s="20">
        <v>6.2692863780691485E-2</v>
      </c>
    </row>
    <row r="121" spans="1:5" x14ac:dyDescent="0.2">
      <c r="A121" s="11">
        <v>113</v>
      </c>
      <c r="B121">
        <f t="shared" si="3"/>
        <v>112</v>
      </c>
      <c r="C121" s="13">
        <f t="shared" si="4"/>
        <v>1.6585726287880238</v>
      </c>
      <c r="D121" s="18">
        <f t="shared" si="5"/>
        <v>3.1205077672614708E-2</v>
      </c>
      <c r="E121" s="20">
        <v>6.2410155345229416E-2</v>
      </c>
    </row>
    <row r="122" spans="1:5" x14ac:dyDescent="0.2">
      <c r="A122" s="11">
        <v>114</v>
      </c>
      <c r="B122">
        <f t="shared" si="3"/>
        <v>113</v>
      </c>
      <c r="C122" s="13">
        <f t="shared" si="4"/>
        <v>1.6584502163399364</v>
      </c>
      <c r="D122" s="18">
        <f t="shared" si="5"/>
        <v>3.1065618836771506E-2</v>
      </c>
      <c r="E122" s="20">
        <v>6.2131237673543012E-2</v>
      </c>
    </row>
    <row r="123" spans="1:5" x14ac:dyDescent="0.2">
      <c r="A123" s="11">
        <v>115</v>
      </c>
      <c r="B123">
        <f t="shared" si="3"/>
        <v>114</v>
      </c>
      <c r="C123" s="13">
        <f t="shared" si="4"/>
        <v>1.6583299690677951</v>
      </c>
      <c r="D123" s="18">
        <f t="shared" si="5"/>
        <v>3.0928013396094595E-2</v>
      </c>
      <c r="E123" s="20">
        <v>6.1856026792189191E-2</v>
      </c>
    </row>
    <row r="124" spans="1:5" x14ac:dyDescent="0.2">
      <c r="A124" s="11">
        <v>116</v>
      </c>
      <c r="B124">
        <f t="shared" si="3"/>
        <v>115</v>
      </c>
      <c r="C124" s="13">
        <f t="shared" si="4"/>
        <v>1.658211830031149</v>
      </c>
      <c r="D124" s="18">
        <f t="shared" si="5"/>
        <v>3.0792220654682224E-2</v>
      </c>
      <c r="E124" s="20">
        <v>6.1584441309364447E-2</v>
      </c>
    </row>
    <row r="125" spans="1:5" x14ac:dyDescent="0.2">
      <c r="A125" s="11">
        <v>117</v>
      </c>
      <c r="B125">
        <f t="shared" si="3"/>
        <v>116</v>
      </c>
      <c r="C125" s="13">
        <f t="shared" si="4"/>
        <v>1.6580957442687665</v>
      </c>
      <c r="D125" s="18">
        <f t="shared" si="5"/>
        <v>3.0658201156870069E-2</v>
      </c>
      <c r="E125" s="20">
        <v>6.1316402313740137E-2</v>
      </c>
    </row>
    <row r="126" spans="1:5" x14ac:dyDescent="0.2">
      <c r="A126" s="11">
        <v>118</v>
      </c>
      <c r="B126">
        <f t="shared" si="3"/>
        <v>117</v>
      </c>
      <c r="C126" s="13">
        <f t="shared" si="4"/>
        <v>1.6579816587133522</v>
      </c>
      <c r="D126" s="18">
        <f t="shared" si="5"/>
        <v>3.0525916639049452E-2</v>
      </c>
      <c r="E126" s="20">
        <v>6.1051833278098905E-2</v>
      </c>
    </row>
    <row r="127" spans="1:5" x14ac:dyDescent="0.2">
      <c r="A127" s="11">
        <v>119</v>
      </c>
      <c r="B127">
        <f t="shared" si="3"/>
        <v>118</v>
      </c>
      <c r="C127" s="13">
        <f t="shared" si="4"/>
        <v>1.6578695221106927</v>
      </c>
      <c r="D127" s="18">
        <f t="shared" si="5"/>
        <v>3.0395329983755017E-2</v>
      </c>
      <c r="E127" s="20">
        <v>6.0790659967510034E-2</v>
      </c>
    </row>
    <row r="128" spans="1:5" x14ac:dyDescent="0.2">
      <c r="A128" s="11">
        <v>120</v>
      </c>
      <c r="B128">
        <f t="shared" si="3"/>
        <v>119</v>
      </c>
      <c r="C128" s="13">
        <f t="shared" si="4"/>
        <v>1.6577592849428349</v>
      </c>
      <c r="D128" s="18">
        <f t="shared" si="5"/>
        <v>3.0266405175894164E-2</v>
      </c>
      <c r="E128" s="20">
        <v>6.0532810351788327E-2</v>
      </c>
    </row>
    <row r="129" spans="1:5" x14ac:dyDescent="0.2">
      <c r="A129" s="11">
        <v>121</v>
      </c>
      <c r="B129">
        <f t="shared" si="3"/>
        <v>120</v>
      </c>
      <c r="C129" s="13">
        <f t="shared" si="4"/>
        <v>1.6576508993552355</v>
      </c>
      <c r="D129" s="18">
        <f t="shared" si="5"/>
        <v>3.0139107261004282E-2</v>
      </c>
      <c r="E129" s="20">
        <v>6.0278214522008565E-2</v>
      </c>
    </row>
    <row r="130" spans="1:5" x14ac:dyDescent="0.2">
      <c r="A130" s="11">
        <v>122</v>
      </c>
      <c r="B130">
        <f t="shared" si="3"/>
        <v>121</v>
      </c>
      <c r="C130" s="13">
        <f t="shared" si="4"/>
        <v>1.6575443190874708</v>
      </c>
      <c r="D130" s="18">
        <f t="shared" si="5"/>
        <v>3.0013402305424514E-2</v>
      </c>
      <c r="E130" s="20">
        <v>6.0026804610849027E-2</v>
      </c>
    </row>
    <row r="131" spans="1:5" x14ac:dyDescent="0.2">
      <c r="A131" s="11">
        <v>123</v>
      </c>
      <c r="B131">
        <f t="shared" si="3"/>
        <v>122</v>
      </c>
      <c r="C131" s="13">
        <f t="shared" si="4"/>
        <v>1.6574394994074171</v>
      </c>
      <c r="D131" s="18">
        <f t="shared" si="5"/>
        <v>2.9889257358281157E-2</v>
      </c>
      <c r="E131" s="20">
        <v>5.9778514716562314E-2</v>
      </c>
    </row>
    <row r="132" spans="1:5" x14ac:dyDescent="0.2">
      <c r="A132" s="11">
        <v>124</v>
      </c>
      <c r="B132">
        <f t="shared" si="3"/>
        <v>123</v>
      </c>
      <c r="C132" s="13">
        <f t="shared" si="4"/>
        <v>1.6573363970486295</v>
      </c>
      <c r="D132" s="18">
        <f t="shared" si="5"/>
        <v>2.9766640415188606E-2</v>
      </c>
      <c r="E132" s="20">
        <v>5.9533280830377212E-2</v>
      </c>
    </row>
    <row r="133" spans="1:5" x14ac:dyDescent="0.2">
      <c r="A133" s="11">
        <v>125</v>
      </c>
      <c r="B133">
        <f t="shared" si="3"/>
        <v>124</v>
      </c>
      <c r="C133" s="13">
        <f t="shared" si="4"/>
        <v>1.6572349701508449</v>
      </c>
      <c r="D133" s="18">
        <f t="shared" si="5"/>
        <v>2.9645520383576995E-2</v>
      </c>
      <c r="E133" s="20">
        <v>5.9291040767153989E-2</v>
      </c>
    </row>
    <row r="134" spans="1:5" x14ac:dyDescent="0.2">
      <c r="A134" s="11">
        <v>126</v>
      </c>
      <c r="B134">
        <f t="shared" si="3"/>
        <v>125</v>
      </c>
      <c r="C134" s="13">
        <f t="shared" si="4"/>
        <v>1.6571351782032897</v>
      </c>
      <c r="D134" s="18">
        <f t="shared" si="5"/>
        <v>2.9525867049558528E-2</v>
      </c>
      <c r="E134" s="20">
        <v>5.9051734099117056E-2</v>
      </c>
    </row>
    <row r="135" spans="1:5" x14ac:dyDescent="0.2">
      <c r="A135" s="11">
        <v>127</v>
      </c>
      <c r="B135">
        <f t="shared" si="3"/>
        <v>126</v>
      </c>
      <c r="C135" s="13">
        <f t="shared" si="4"/>
        <v>1.6570369819907098</v>
      </c>
      <c r="D135" s="18">
        <f t="shared" si="5"/>
        <v>2.9407651046253768E-2</v>
      </c>
      <c r="E135" s="20">
        <v>5.8815302092507536E-2</v>
      </c>
    </row>
    <row r="136" spans="1:5" x14ac:dyDescent="0.2">
      <c r="A136" s="11">
        <v>128</v>
      </c>
      <c r="B136">
        <f t="shared" si="3"/>
        <v>127</v>
      </c>
      <c r="C136" s="13">
        <f t="shared" si="4"/>
        <v>1.6569403435420673</v>
      </c>
      <c r="D136" s="18">
        <f t="shared" si="5"/>
        <v>2.9290843823504088E-2</v>
      </c>
      <c r="E136" s="20">
        <v>5.8581687647008177E-2</v>
      </c>
    </row>
    <row r="137" spans="1:5" x14ac:dyDescent="0.2">
      <c r="A137" s="11">
        <v>129</v>
      </c>
      <c r="B137">
        <f t="shared" si="3"/>
        <v>128</v>
      </c>
      <c r="C137" s="13">
        <f t="shared" si="4"/>
        <v>1.6568452260814905</v>
      </c>
      <c r="D137" s="18">
        <f t="shared" si="5"/>
        <v>2.9175417618894629E-2</v>
      </c>
      <c r="E137" s="20">
        <v>5.8350835237789257E-2</v>
      </c>
    </row>
    <row r="138" spans="1:5" x14ac:dyDescent="0.2">
      <c r="A138" s="11">
        <v>130</v>
      </c>
      <c r="B138">
        <f t="shared" si="3"/>
        <v>129</v>
      </c>
      <c r="C138" s="13">
        <f t="shared" si="4"/>
        <v>1.6567515939817117</v>
      </c>
      <c r="D138" s="18">
        <f t="shared" si="5"/>
        <v>2.906134543002727E-2</v>
      </c>
      <c r="E138" s="20">
        <v>5.8122690860054539E-2</v>
      </c>
    </row>
    <row r="139" spans="1:5" x14ac:dyDescent="0.2">
      <c r="A139" s="11">
        <v>131</v>
      </c>
      <c r="B139">
        <f t="shared" ref="B139:B202" si="6">A139-1</f>
        <v>130</v>
      </c>
      <c r="C139" s="13">
        <f t="shared" ref="C139:C202" si="7">_xlfn.T.INV.2T(0.1,B139)</f>
        <v>1.6566594127194858</v>
      </c>
      <c r="D139" s="18">
        <f t="shared" ref="D139:D202" si="8">C139*B$6/(SQRT(A139)*B$5)</f>
        <v>2.8948600987974148E-2</v>
      </c>
      <c r="E139" s="20">
        <v>5.7897201975948297E-2</v>
      </c>
    </row>
    <row r="140" spans="1:5" x14ac:dyDescent="0.2">
      <c r="A140" s="11">
        <v>132</v>
      </c>
      <c r="B140">
        <f t="shared" si="6"/>
        <v>131</v>
      </c>
      <c r="C140" s="13">
        <f t="shared" si="7"/>
        <v>1.6565686488332216</v>
      </c>
      <c r="D140" s="18">
        <f t="shared" si="8"/>
        <v>2.8837158731858475E-2</v>
      </c>
      <c r="E140" s="20">
        <v>5.767431746371695E-2</v>
      </c>
    </row>
    <row r="141" spans="1:5" x14ac:dyDescent="0.2">
      <c r="A141" s="11">
        <v>133</v>
      </c>
      <c r="B141">
        <f t="shared" si="6"/>
        <v>132</v>
      </c>
      <c r="C141" s="13">
        <f t="shared" si="7"/>
        <v>1.6564792698824626</v>
      </c>
      <c r="D141" s="18">
        <f t="shared" si="8"/>
        <v>2.8726993784502372E-2</v>
      </c>
      <c r="E141" s="20">
        <v>5.7453987569004744E-2</v>
      </c>
    </row>
    <row r="142" spans="1:5" x14ac:dyDescent="0.2">
      <c r="A142" s="11">
        <v>134</v>
      </c>
      <c r="B142">
        <f t="shared" si="6"/>
        <v>133</v>
      </c>
      <c r="C142" s="13">
        <f t="shared" si="7"/>
        <v>1.6563912444092055</v>
      </c>
      <c r="D142" s="18">
        <f t="shared" si="8"/>
        <v>2.8618081929090603E-2</v>
      </c>
      <c r="E142" s="20">
        <v>5.7236163858181206E-2</v>
      </c>
    </row>
    <row r="143" spans="1:5" x14ac:dyDescent="0.2">
      <c r="A143" s="11">
        <v>135</v>
      </c>
      <c r="B143">
        <f t="shared" si="6"/>
        <v>134</v>
      </c>
      <c r="C143" s="13">
        <f t="shared" si="7"/>
        <v>1.6563045419010245</v>
      </c>
      <c r="D143" s="18">
        <f t="shared" si="8"/>
        <v>2.8510399586801658E-2</v>
      </c>
      <c r="E143" s="20">
        <v>5.7020799173603316E-2</v>
      </c>
    </row>
    <row r="144" spans="1:5" x14ac:dyDescent="0.2">
      <c r="A144" s="11">
        <v>136</v>
      </c>
      <c r="B144">
        <f t="shared" si="6"/>
        <v>135</v>
      </c>
      <c r="C144" s="13">
        <f t="shared" si="7"/>
        <v>1.6562191327557951</v>
      </c>
      <c r="D144" s="18">
        <f t="shared" si="8"/>
        <v>2.8403923795357184E-2</v>
      </c>
      <c r="E144" s="20">
        <v>5.6807847590714368E-2</v>
      </c>
    </row>
    <row r="145" spans="1:5" x14ac:dyDescent="0.2">
      <c r="A145" s="11">
        <v>137</v>
      </c>
      <c r="B145">
        <f t="shared" si="6"/>
        <v>136</v>
      </c>
      <c r="C145" s="13">
        <f t="shared" si="7"/>
        <v>1.656134988247995</v>
      </c>
      <c r="D145" s="18">
        <f t="shared" si="8"/>
        <v>2.8298632188446644E-2</v>
      </c>
      <c r="E145" s="20">
        <v>5.6597264376893289E-2</v>
      </c>
    </row>
    <row r="146" spans="1:5" x14ac:dyDescent="0.2">
      <c r="A146" s="11">
        <v>138</v>
      </c>
      <c r="B146">
        <f t="shared" si="6"/>
        <v>137</v>
      </c>
      <c r="C146" s="13">
        <f t="shared" si="7"/>
        <v>1.6560520804964858</v>
      </c>
      <c r="D146" s="18">
        <f t="shared" si="8"/>
        <v>2.8194502975984932E-2</v>
      </c>
      <c r="E146" s="20">
        <v>5.6389005951969863E-2</v>
      </c>
    </row>
    <row r="147" spans="1:5" x14ac:dyDescent="0.2">
      <c r="A147" s="11">
        <v>139</v>
      </c>
      <c r="B147">
        <f t="shared" si="6"/>
        <v>138</v>
      </c>
      <c r="C147" s="13">
        <f t="shared" si="7"/>
        <v>1.6559703824337419</v>
      </c>
      <c r="D147" s="18">
        <f t="shared" si="8"/>
        <v>2.8091514925164155E-2</v>
      </c>
      <c r="E147" s="20">
        <v>5.618302985032831E-2</v>
      </c>
    </row>
    <row r="148" spans="1:5" x14ac:dyDescent="0.2">
      <c r="A148" s="11">
        <v>140</v>
      </c>
      <c r="B148">
        <f t="shared" si="6"/>
        <v>139</v>
      </c>
      <c r="C148" s="13">
        <f t="shared" si="7"/>
        <v>1.6558898677763616</v>
      </c>
      <c r="D148" s="18">
        <f t="shared" si="8"/>
        <v>2.7989647342260653E-2</v>
      </c>
      <c r="E148" s="20">
        <v>5.5979294684521307E-2</v>
      </c>
    </row>
    <row r="149" spans="1:5" x14ac:dyDescent="0.2">
      <c r="A149" s="11">
        <v>141</v>
      </c>
      <c r="B149">
        <f t="shared" si="6"/>
        <v>140</v>
      </c>
      <c r="C149" s="13">
        <f t="shared" si="7"/>
        <v>1.6558105109968806</v>
      </c>
      <c r="D149" s="18">
        <f t="shared" si="8"/>
        <v>2.788888005516315E-2</v>
      </c>
      <c r="E149" s="20">
        <v>5.5777760110326299E-2</v>
      </c>
    </row>
    <row r="150" spans="1:5" x14ac:dyDescent="0.2">
      <c r="A150" s="11">
        <v>142</v>
      </c>
      <c r="B150">
        <f t="shared" si="6"/>
        <v>141</v>
      </c>
      <c r="C150" s="13">
        <f t="shared" si="7"/>
        <v>1.6557322872968145</v>
      </c>
      <c r="D150" s="18">
        <f t="shared" si="8"/>
        <v>2.7789193396588498E-2</v>
      </c>
      <c r="E150" s="20">
        <v>5.5578386793176997E-2</v>
      </c>
    </row>
    <row r="151" spans="1:5" x14ac:dyDescent="0.2">
      <c r="A151" s="11">
        <v>143</v>
      </c>
      <c r="B151">
        <f t="shared" si="6"/>
        <v>142</v>
      </c>
      <c r="C151" s="13">
        <f t="shared" si="7"/>
        <v>1.6556551725807933</v>
      </c>
      <c r="D151" s="18">
        <f t="shared" si="8"/>
        <v>2.7690568187951986E-2</v>
      </c>
      <c r="E151" s="20">
        <v>5.5381136375903972E-2</v>
      </c>
    </row>
    <row r="152" spans="1:5" x14ac:dyDescent="0.2">
      <c r="A152" s="11">
        <v>144</v>
      </c>
      <c r="B152">
        <f t="shared" si="6"/>
        <v>143</v>
      </c>
      <c r="C152" s="13">
        <f t="shared" si="7"/>
        <v>1.655579143431809</v>
      </c>
      <c r="D152" s="18">
        <f t="shared" si="8"/>
        <v>2.759298572386348E-2</v>
      </c>
      <c r="E152" s="20">
        <v>5.518597144772696E-2</v>
      </c>
    </row>
    <row r="153" spans="1:5" x14ac:dyDescent="0.2">
      <c r="A153" s="11">
        <v>145</v>
      </c>
      <c r="B153">
        <f t="shared" si="6"/>
        <v>144</v>
      </c>
      <c r="C153" s="13">
        <f t="shared" si="7"/>
        <v>1.6555041770875589</v>
      </c>
      <c r="D153" s="18">
        <f t="shared" si="8"/>
        <v>2.7496427757221446E-2</v>
      </c>
      <c r="E153" s="20">
        <v>5.4992855514442891E-2</v>
      </c>
    </row>
    <row r="154" spans="1:5" x14ac:dyDescent="0.2">
      <c r="A154" s="11">
        <v>146</v>
      </c>
      <c r="B154">
        <f t="shared" si="6"/>
        <v>145</v>
      </c>
      <c r="C154" s="13">
        <f t="shared" si="7"/>
        <v>1.6554302514176737</v>
      </c>
      <c r="D154" s="18">
        <f t="shared" si="8"/>
        <v>2.7400876484875304E-2</v>
      </c>
      <c r="E154" s="20">
        <v>5.4801752969750608E-2</v>
      </c>
    </row>
    <row r="155" spans="1:5" x14ac:dyDescent="0.2">
      <c r="A155" s="11">
        <v>147</v>
      </c>
      <c r="B155">
        <f t="shared" si="6"/>
        <v>146</v>
      </c>
      <c r="C155" s="13">
        <f t="shared" si="7"/>
        <v>1.6553573449019661</v>
      </c>
      <c r="D155" s="18">
        <f t="shared" si="8"/>
        <v>2.7306314533833552E-2</v>
      </c>
      <c r="E155" s="20">
        <v>5.4612629067667104E-2</v>
      </c>
    </row>
    <row r="156" spans="1:5" x14ac:dyDescent="0.2">
      <c r="A156" s="11">
        <v>148</v>
      </c>
      <c r="B156">
        <f t="shared" si="6"/>
        <v>147</v>
      </c>
      <c r="C156" s="13">
        <f t="shared" si="7"/>
        <v>1.6552854366095326</v>
      </c>
      <c r="D156" s="18">
        <f t="shared" si="8"/>
        <v>2.7212724947991332E-2</v>
      </c>
      <c r="E156" s="20">
        <v>5.4425449895982664E-2</v>
      </c>
    </row>
    <row r="157" spans="1:5" x14ac:dyDescent="0.2">
      <c r="A157" s="11">
        <v>149</v>
      </c>
      <c r="B157">
        <f t="shared" si="6"/>
        <v>148</v>
      </c>
      <c r="C157" s="13">
        <f t="shared" si="7"/>
        <v>1.655214506178732</v>
      </c>
      <c r="D157" s="18">
        <f t="shared" si="8"/>
        <v>2.7120091175355559E-2</v>
      </c>
      <c r="E157" s="20">
        <v>5.4240182350711118E-2</v>
      </c>
    </row>
    <row r="158" spans="1:5" x14ac:dyDescent="0.2">
      <c r="A158" s="11">
        <v>150</v>
      </c>
      <c r="B158">
        <f t="shared" si="6"/>
        <v>149</v>
      </c>
      <c r="C158" s="13">
        <f t="shared" si="7"/>
        <v>1.6551445337979596</v>
      </c>
      <c r="D158" s="18">
        <f t="shared" si="8"/>
        <v>2.7028397055744981E-2</v>
      </c>
      <c r="E158" s="20">
        <v>5.4056794111489961E-2</v>
      </c>
    </row>
    <row r="159" spans="1:5" x14ac:dyDescent="0.2">
      <c r="A159" s="11">
        <v>151</v>
      </c>
      <c r="B159">
        <f t="shared" si="6"/>
        <v>150</v>
      </c>
      <c r="C159" s="13">
        <f t="shared" si="7"/>
        <v>1.6550755001871769</v>
      </c>
      <c r="D159" s="18">
        <f t="shared" si="8"/>
        <v>2.6937626808944567E-2</v>
      </c>
      <c r="E159" s="20">
        <v>5.3875253617889134E-2</v>
      </c>
    </row>
    <row r="160" spans="1:5" x14ac:dyDescent="0.2">
      <c r="A160" s="11">
        <v>152</v>
      </c>
      <c r="B160">
        <f t="shared" si="6"/>
        <v>151</v>
      </c>
      <c r="C160" s="13">
        <f t="shared" si="7"/>
        <v>1.6550073865802402</v>
      </c>
      <c r="D160" s="18">
        <f t="shared" si="8"/>
        <v>2.6847765023295587E-2</v>
      </c>
      <c r="E160" s="20">
        <v>5.3695530046591174E-2</v>
      </c>
    </row>
    <row r="161" spans="1:5" x14ac:dyDescent="0.2">
      <c r="A161" s="11">
        <v>153</v>
      </c>
      <c r="B161">
        <f t="shared" si="6"/>
        <v>152</v>
      </c>
      <c r="C161" s="13">
        <f t="shared" si="7"/>
        <v>1.6549401747078736</v>
      </c>
      <c r="D161" s="18">
        <f t="shared" si="8"/>
        <v>2.6758796644700815E-2</v>
      </c>
      <c r="E161" s="20">
        <v>5.351759328940163E-2</v>
      </c>
    </row>
    <row r="162" spans="1:5" x14ac:dyDescent="0.2">
      <c r="A162" s="11">
        <v>154</v>
      </c>
      <c r="B162">
        <f t="shared" si="6"/>
        <v>153</v>
      </c>
      <c r="C162" s="13">
        <f t="shared" si="7"/>
        <v>1.6548738467813242</v>
      </c>
      <c r="D162" s="18">
        <f t="shared" si="8"/>
        <v>2.6670706966028194E-2</v>
      </c>
      <c r="E162" s="20">
        <v>5.3341413932056388E-2</v>
      </c>
    </row>
    <row r="163" spans="1:5" x14ac:dyDescent="0.2">
      <c r="A163" s="11">
        <v>155</v>
      </c>
      <c r="B163">
        <f t="shared" si="6"/>
        <v>154</v>
      </c>
      <c r="C163" s="13">
        <f t="shared" si="7"/>
        <v>1.6548083854766809</v>
      </c>
      <c r="D163" s="18">
        <f t="shared" si="8"/>
        <v>2.6583481616896144E-2</v>
      </c>
      <c r="E163" s="20">
        <v>5.3166963233792289E-2</v>
      </c>
    </row>
    <row r="164" spans="1:5" x14ac:dyDescent="0.2">
      <c r="A164" s="11">
        <v>156</v>
      </c>
      <c r="B164">
        <f t="shared" si="6"/>
        <v>155</v>
      </c>
      <c r="C164" s="13">
        <f t="shared" si="7"/>
        <v>1.6547437739197817</v>
      </c>
      <c r="D164" s="18">
        <f t="shared" si="8"/>
        <v>2.6497106553823715E-2</v>
      </c>
      <c r="E164" s="20">
        <v>5.2994213107647431E-2</v>
      </c>
    </row>
    <row r="165" spans="1:5" x14ac:dyDescent="0.2">
      <c r="A165" s="11">
        <v>157</v>
      </c>
      <c r="B165">
        <f t="shared" si="6"/>
        <v>156</v>
      </c>
      <c r="C165" s="13">
        <f t="shared" si="7"/>
        <v>1.654679995671714</v>
      </c>
      <c r="D165" s="18">
        <f t="shared" si="8"/>
        <v>2.6411568050730739E-2</v>
      </c>
      <c r="E165" s="20">
        <v>5.2823136101461478E-2</v>
      </c>
    </row>
    <row r="166" spans="1:5" x14ac:dyDescent="0.2">
      <c r="A166" s="11">
        <v>158</v>
      </c>
      <c r="B166">
        <f t="shared" si="6"/>
        <v>157</v>
      </c>
      <c r="C166" s="13">
        <f t="shared" si="7"/>
        <v>1.6546170347148881</v>
      </c>
      <c r="D166" s="18">
        <f t="shared" si="8"/>
        <v>2.6326852689773517E-2</v>
      </c>
      <c r="E166" s="20">
        <v>5.2653705379547035E-2</v>
      </c>
    </row>
    <row r="167" spans="1:5" x14ac:dyDescent="0.2">
      <c r="A167" s="11">
        <v>159</v>
      </c>
      <c r="B167">
        <f t="shared" si="6"/>
        <v>158</v>
      </c>
      <c r="C167" s="13">
        <f t="shared" si="7"/>
        <v>1.654554875439588</v>
      </c>
      <c r="D167" s="18">
        <f t="shared" si="8"/>
        <v>2.6242947352501034E-2</v>
      </c>
      <c r="E167" s="20">
        <v>5.2485894705002069E-2</v>
      </c>
    </row>
    <row r="168" spans="1:5" x14ac:dyDescent="0.2">
      <c r="A168" s="11">
        <v>160</v>
      </c>
      <c r="B168">
        <f t="shared" si="6"/>
        <v>159</v>
      </c>
      <c r="C168" s="13">
        <f t="shared" si="7"/>
        <v>1.6544935026311094</v>
      </c>
      <c r="D168" s="18">
        <f t="shared" si="8"/>
        <v>2.6159839211320455E-2</v>
      </c>
      <c r="E168" s="20">
        <v>5.231967842264091E-2</v>
      </c>
    </row>
    <row r="169" spans="1:5" x14ac:dyDescent="0.2">
      <c r="A169" s="11">
        <v>161</v>
      </c>
      <c r="B169">
        <f t="shared" si="6"/>
        <v>160</v>
      </c>
      <c r="C169" s="13">
        <f t="shared" si="7"/>
        <v>1.6544329014573194</v>
      </c>
      <c r="D169" s="18">
        <f t="shared" si="8"/>
        <v>2.6077515721257237E-2</v>
      </c>
      <c r="E169" s="20">
        <v>5.2155031442514474E-2</v>
      </c>
    </row>
    <row r="170" spans="1:5" x14ac:dyDescent="0.2">
      <c r="A170" s="11">
        <v>162</v>
      </c>
      <c r="B170">
        <f t="shared" si="6"/>
        <v>161</v>
      </c>
      <c r="C170" s="13">
        <f t="shared" si="7"/>
        <v>1.6543730574567295</v>
      </c>
      <c r="D170" s="18">
        <f t="shared" si="8"/>
        <v>2.5995964611999448E-2</v>
      </c>
      <c r="E170" s="20">
        <v>5.1991929223998895E-2</v>
      </c>
    </row>
    <row r="171" spans="1:5" x14ac:dyDescent="0.2">
      <c r="A171" s="11">
        <v>163</v>
      </c>
      <c r="B171">
        <f t="shared" si="6"/>
        <v>162</v>
      </c>
      <c r="C171" s="13">
        <f t="shared" si="7"/>
        <v>1.6543139565269314</v>
      </c>
      <c r="D171" s="18">
        <f t="shared" si="8"/>
        <v>2.591517388021285E-2</v>
      </c>
      <c r="E171" s="20">
        <v>5.18303477604257E-2</v>
      </c>
    </row>
    <row r="172" spans="1:5" x14ac:dyDescent="0.2">
      <c r="A172" s="11">
        <v>164</v>
      </c>
      <c r="B172">
        <f t="shared" si="6"/>
        <v>163</v>
      </c>
      <c r="C172" s="13">
        <f t="shared" si="7"/>
        <v>1.6542555849136273</v>
      </c>
      <c r="D172" s="18">
        <f t="shared" si="8"/>
        <v>2.5835131782119762E-2</v>
      </c>
      <c r="E172" s="20">
        <v>5.1670263564239524E-2</v>
      </c>
    </row>
    <row r="173" spans="1:5" x14ac:dyDescent="0.2">
      <c r="A173" s="11">
        <v>165</v>
      </c>
      <c r="B173">
        <f t="shared" si="6"/>
        <v>164</v>
      </c>
      <c r="C173" s="13">
        <f t="shared" si="7"/>
        <v>1.6541979291998445</v>
      </c>
      <c r="D173" s="18">
        <f t="shared" si="8"/>
        <v>2.5755826826325132E-2</v>
      </c>
      <c r="E173" s="20">
        <v>5.1511653652650265E-2</v>
      </c>
    </row>
    <row r="174" spans="1:5" x14ac:dyDescent="0.2">
      <c r="A174" s="11">
        <v>166</v>
      </c>
      <c r="B174">
        <f t="shared" si="6"/>
        <v>165</v>
      </c>
      <c r="C174" s="13">
        <f t="shared" si="7"/>
        <v>1.6541409762957251</v>
      </c>
      <c r="D174" s="18">
        <f t="shared" si="8"/>
        <v>2.5677247766886274E-2</v>
      </c>
      <c r="E174" s="20">
        <v>5.1354495533772547E-2</v>
      </c>
    </row>
    <row r="175" spans="1:5" x14ac:dyDescent="0.2">
      <c r="A175" s="11">
        <v>167</v>
      </c>
      <c r="B175">
        <f t="shared" si="6"/>
        <v>166</v>
      </c>
      <c r="C175" s="13">
        <f t="shared" si="7"/>
        <v>1.654084713428595</v>
      </c>
      <c r="D175" s="18">
        <f t="shared" si="8"/>
        <v>2.5599383596612336E-2</v>
      </c>
      <c r="E175" s="20">
        <v>5.1198767193224672E-2</v>
      </c>
    </row>
    <row r="176" spans="1:5" x14ac:dyDescent="0.2">
      <c r="A176" s="11">
        <v>168</v>
      </c>
      <c r="B176">
        <f t="shared" si="6"/>
        <v>167</v>
      </c>
      <c r="C176" s="13">
        <f t="shared" si="7"/>
        <v>1.6540291281334114</v>
      </c>
      <c r="D176" s="18">
        <f t="shared" si="8"/>
        <v>2.5522223540586354E-2</v>
      </c>
      <c r="E176" s="20">
        <v>5.1044447081172707E-2</v>
      </c>
    </row>
    <row r="177" spans="1:5" x14ac:dyDescent="0.2">
      <c r="A177" s="11">
        <v>169</v>
      </c>
      <c r="B177">
        <f t="shared" si="6"/>
        <v>168</v>
      </c>
      <c r="C177" s="13">
        <f t="shared" si="7"/>
        <v>1.6539742082435718</v>
      </c>
      <c r="D177" s="18">
        <f t="shared" si="8"/>
        <v>2.5445757049901107E-2</v>
      </c>
      <c r="E177" s="20">
        <v>5.0891514099802214E-2</v>
      </c>
    </row>
    <row r="178" spans="1:5" x14ac:dyDescent="0.2">
      <c r="A178" s="11">
        <v>170</v>
      </c>
      <c r="B178">
        <f t="shared" si="6"/>
        <v>169</v>
      </c>
      <c r="C178" s="13">
        <f t="shared" si="7"/>
        <v>1.6539199418820105</v>
      </c>
      <c r="D178" s="18">
        <f t="shared" si="8"/>
        <v>2.5369973795599594E-2</v>
      </c>
      <c r="E178" s="20">
        <v>5.0739947591199187E-2</v>
      </c>
    </row>
    <row r="179" spans="1:5" x14ac:dyDescent="0.2">
      <c r="A179" s="11">
        <v>171</v>
      </c>
      <c r="B179">
        <f t="shared" si="6"/>
        <v>170</v>
      </c>
      <c r="C179" s="13">
        <f t="shared" si="7"/>
        <v>1.6538663174526766</v>
      </c>
      <c r="D179" s="18">
        <f t="shared" si="8"/>
        <v>2.5294863662813957E-2</v>
      </c>
      <c r="E179" s="20">
        <v>5.0589727325627915E-2</v>
      </c>
    </row>
    <row r="180" spans="1:5" x14ac:dyDescent="0.2">
      <c r="A180" s="11">
        <v>172</v>
      </c>
      <c r="B180">
        <f t="shared" si="6"/>
        <v>171</v>
      </c>
      <c r="C180" s="13">
        <f t="shared" si="7"/>
        <v>1.6538133236322152</v>
      </c>
      <c r="D180" s="18">
        <f t="shared" si="8"/>
        <v>2.5220416745092608E-2</v>
      </c>
      <c r="E180" s="20">
        <v>5.0440833490185216E-2</v>
      </c>
    </row>
    <row r="181" spans="1:5" x14ac:dyDescent="0.2">
      <c r="A181" s="11">
        <v>173</v>
      </c>
      <c r="B181">
        <f t="shared" si="6"/>
        <v>172</v>
      </c>
      <c r="C181" s="13">
        <f t="shared" si="7"/>
        <v>1.6537609493620535</v>
      </c>
      <c r="D181" s="18">
        <f t="shared" si="8"/>
        <v>2.5146623338911836E-2</v>
      </c>
      <c r="E181" s="20">
        <v>5.0293246677823672E-2</v>
      </c>
    </row>
    <row r="182" spans="1:5" x14ac:dyDescent="0.2">
      <c r="A182" s="11">
        <v>174</v>
      </c>
      <c r="B182">
        <f t="shared" si="6"/>
        <v>173</v>
      </c>
      <c r="C182" s="13">
        <f t="shared" si="7"/>
        <v>1.6537091838406781</v>
      </c>
      <c r="D182" s="18">
        <f t="shared" si="8"/>
        <v>2.5073473938361662E-2</v>
      </c>
      <c r="E182" s="20">
        <v>5.0146947876723323E-2</v>
      </c>
    </row>
    <row r="183" spans="1:5" x14ac:dyDescent="0.2">
      <c r="A183" s="11">
        <v>175</v>
      </c>
      <c r="B183">
        <f t="shared" si="6"/>
        <v>174</v>
      </c>
      <c r="C183" s="13">
        <f t="shared" si="7"/>
        <v>1.6536580165162231</v>
      </c>
      <c r="D183" s="18">
        <f t="shared" si="8"/>
        <v>2.5000959230001531E-2</v>
      </c>
      <c r="E183" s="20">
        <v>5.0001918460003063E-2</v>
      </c>
    </row>
    <row r="184" spans="1:5" x14ac:dyDescent="0.2">
      <c r="A184" s="11">
        <v>176</v>
      </c>
      <c r="B184">
        <f t="shared" si="6"/>
        <v>175</v>
      </c>
      <c r="C184" s="13">
        <f t="shared" si="7"/>
        <v>1.6536074370792557</v>
      </c>
      <c r="D184" s="18">
        <f t="shared" si="8"/>
        <v>2.4929070087877803E-2</v>
      </c>
      <c r="E184" s="20">
        <v>4.9858140175755607E-2</v>
      </c>
    </row>
    <row r="185" spans="1:5" x14ac:dyDescent="0.2">
      <c r="A185" s="11">
        <v>177</v>
      </c>
      <c r="B185">
        <f t="shared" si="6"/>
        <v>176</v>
      </c>
      <c r="C185" s="13">
        <f t="shared" si="7"/>
        <v>1.6535574354559317</v>
      </c>
      <c r="D185" s="18">
        <f t="shared" si="8"/>
        <v>2.4857797568699901E-2</v>
      </c>
      <c r="E185" s="20">
        <v>4.9715595137399801E-2</v>
      </c>
    </row>
    <row r="186" spans="1:5" x14ac:dyDescent="0.2">
      <c r="A186" s="11">
        <v>178</v>
      </c>
      <c r="B186">
        <f t="shared" si="6"/>
        <v>177</v>
      </c>
      <c r="C186" s="13">
        <f t="shared" si="7"/>
        <v>1.65350800180123</v>
      </c>
      <c r="D186" s="18">
        <f t="shared" si="8"/>
        <v>2.4787132907164958E-2</v>
      </c>
      <c r="E186" s="20">
        <v>4.9574265814329915E-2</v>
      </c>
    </row>
    <row r="187" spans="1:5" x14ac:dyDescent="0.2">
      <c r="A187" s="11">
        <v>179</v>
      </c>
      <c r="B187">
        <f t="shared" si="6"/>
        <v>178</v>
      </c>
      <c r="C187" s="13">
        <f t="shared" si="7"/>
        <v>1.6534591264925478</v>
      </c>
      <c r="D187" s="18">
        <f t="shared" si="8"/>
        <v>2.4717067511429845E-2</v>
      </c>
      <c r="E187" s="20">
        <v>4.943413502285969E-2</v>
      </c>
    </row>
    <row r="188" spans="1:5" x14ac:dyDescent="0.2">
      <c r="A188" s="11">
        <v>180</v>
      </c>
      <c r="B188">
        <f t="shared" si="6"/>
        <v>179</v>
      </c>
      <c r="C188" s="13">
        <f t="shared" si="7"/>
        <v>1.6534108001234091</v>
      </c>
      <c r="D188" s="18">
        <f t="shared" si="8"/>
        <v>2.4647592958721737E-2</v>
      </c>
      <c r="E188" s="20">
        <v>4.9295185917443474E-2</v>
      </c>
    </row>
    <row r="189" spans="1:5" x14ac:dyDescent="0.2">
      <c r="A189" s="11">
        <v>181</v>
      </c>
      <c r="B189">
        <f t="shared" si="6"/>
        <v>180</v>
      </c>
      <c r="C189" s="13">
        <f t="shared" si="7"/>
        <v>1.6533630134974617</v>
      </c>
      <c r="D189" s="18">
        <f t="shared" si="8"/>
        <v>2.4578700991084761E-2</v>
      </c>
      <c r="E189" s="20">
        <v>4.9157401982169523E-2</v>
      </c>
    </row>
    <row r="190" spans="1:5" x14ac:dyDescent="0.2">
      <c r="A190" s="11">
        <v>182</v>
      </c>
      <c r="B190">
        <f t="shared" si="6"/>
        <v>181</v>
      </c>
      <c r="C190" s="13">
        <f t="shared" si="7"/>
        <v>1.6533157576226281</v>
      </c>
      <c r="D190" s="18">
        <f t="shared" si="8"/>
        <v>2.4510383511256076E-2</v>
      </c>
      <c r="E190" s="20">
        <v>4.9020767022512152E-2</v>
      </c>
    </row>
    <row r="191" spans="1:5" x14ac:dyDescent="0.2">
      <c r="A191" s="11">
        <v>183</v>
      </c>
      <c r="B191">
        <f t="shared" si="6"/>
        <v>182</v>
      </c>
      <c r="C191" s="13">
        <f t="shared" si="7"/>
        <v>1.6532690237054619</v>
      </c>
      <c r="D191" s="18">
        <f t="shared" si="8"/>
        <v>2.444263257866755E-2</v>
      </c>
      <c r="E191" s="20">
        <v>4.88852651573351E-2</v>
      </c>
    </row>
    <row r="192" spans="1:5" x14ac:dyDescent="0.2">
      <c r="A192" s="11">
        <v>184</v>
      </c>
      <c r="B192">
        <f t="shared" si="6"/>
        <v>183</v>
      </c>
      <c r="C192" s="13">
        <f t="shared" si="7"/>
        <v>1.6532228031457243</v>
      </c>
      <c r="D192" s="18">
        <f t="shared" si="8"/>
        <v>2.4375440405568806E-2</v>
      </c>
      <c r="E192" s="20">
        <v>4.8750880811137612E-2</v>
      </c>
    </row>
    <row r="193" spans="1:5" x14ac:dyDescent="0.2">
      <c r="A193" s="11">
        <v>185</v>
      </c>
      <c r="B193">
        <f t="shared" si="6"/>
        <v>184</v>
      </c>
      <c r="C193" s="13">
        <f t="shared" si="7"/>
        <v>1.6531770875310539</v>
      </c>
      <c r="D193" s="18">
        <f t="shared" si="8"/>
        <v>2.4308799353265707E-2</v>
      </c>
      <c r="E193" s="20">
        <v>4.8617598706531415E-2</v>
      </c>
    </row>
    <row r="194" spans="1:5" x14ac:dyDescent="0.2">
      <c r="A194" s="11">
        <v>186</v>
      </c>
      <c r="B194">
        <f t="shared" si="6"/>
        <v>185</v>
      </c>
      <c r="C194" s="13">
        <f t="shared" si="7"/>
        <v>1.6531318686319261</v>
      </c>
      <c r="D194" s="18">
        <f t="shared" si="8"/>
        <v>2.4242701928473075E-2</v>
      </c>
      <c r="E194" s="20">
        <v>4.8485403856946149E-2</v>
      </c>
    </row>
    <row r="195" spans="1:5" x14ac:dyDescent="0.2">
      <c r="A195" s="11">
        <v>187</v>
      </c>
      <c r="B195">
        <f t="shared" si="6"/>
        <v>186</v>
      </c>
      <c r="C195" s="13">
        <f t="shared" si="7"/>
        <v>1.6530871383966401</v>
      </c>
      <c r="D195" s="18">
        <f t="shared" si="8"/>
        <v>2.4177140779773849E-2</v>
      </c>
      <c r="E195" s="20">
        <v>4.8354281559547699E-2</v>
      </c>
    </row>
    <row r="196" spans="1:5" x14ac:dyDescent="0.2">
      <c r="A196" s="11">
        <v>188</v>
      </c>
      <c r="B196">
        <f t="shared" si="6"/>
        <v>187</v>
      </c>
      <c r="C196" s="13">
        <f t="shared" si="7"/>
        <v>1.6530428889466318</v>
      </c>
      <c r="D196" s="18">
        <f t="shared" si="8"/>
        <v>2.4112108694185549E-2</v>
      </c>
      <c r="E196" s="20">
        <v>4.8224217388371099E-2</v>
      </c>
    </row>
    <row r="197" spans="1:5" x14ac:dyDescent="0.2">
      <c r="A197" s="11">
        <v>189</v>
      </c>
      <c r="B197">
        <f t="shared" si="6"/>
        <v>188</v>
      </c>
      <c r="C197" s="13">
        <f t="shared" si="7"/>
        <v>1.6529991125717423</v>
      </c>
      <c r="D197" s="18">
        <f t="shared" si="8"/>
        <v>2.4047598593824885E-2</v>
      </c>
      <c r="E197" s="20">
        <v>4.809519718764977E-2</v>
      </c>
    </row>
    <row r="198" spans="1:5" x14ac:dyDescent="0.2">
      <c r="A198" s="11">
        <v>190</v>
      </c>
      <c r="B198">
        <f t="shared" si="6"/>
        <v>189</v>
      </c>
      <c r="C198" s="13">
        <f t="shared" si="7"/>
        <v>1.6529558017258421</v>
      </c>
      <c r="D198" s="18">
        <f t="shared" si="8"/>
        <v>2.3983603532673037E-2</v>
      </c>
      <c r="E198" s="20">
        <v>4.7967207065346074E-2</v>
      </c>
    </row>
    <row r="199" spans="1:5" x14ac:dyDescent="0.2">
      <c r="A199" s="11">
        <v>191</v>
      </c>
      <c r="B199">
        <f t="shared" si="6"/>
        <v>190</v>
      </c>
      <c r="C199" s="13">
        <f t="shared" si="7"/>
        <v>1.6529129490224199</v>
      </c>
      <c r="D199" s="18">
        <f t="shared" si="8"/>
        <v>2.3920116693432605E-2</v>
      </c>
      <c r="E199" s="20">
        <v>4.7840233386865209E-2</v>
      </c>
    </row>
    <row r="200" spans="1:5" x14ac:dyDescent="0.2">
      <c r="A200" s="11">
        <v>192</v>
      </c>
      <c r="B200">
        <f t="shared" si="6"/>
        <v>191</v>
      </c>
      <c r="C200" s="13">
        <f t="shared" si="7"/>
        <v>1.6528705472303915</v>
      </c>
      <c r="D200" s="18">
        <f t="shared" si="8"/>
        <v>2.3857131384476767E-2</v>
      </c>
      <c r="E200" s="20">
        <v>4.7714262768953533E-2</v>
      </c>
    </row>
    <row r="201" spans="1:5" x14ac:dyDescent="0.2">
      <c r="A201" s="11">
        <v>193</v>
      </c>
      <c r="B201">
        <f t="shared" si="6"/>
        <v>192</v>
      </c>
      <c r="C201" s="13">
        <f t="shared" si="7"/>
        <v>1.6528285892700936</v>
      </c>
      <c r="D201" s="18">
        <f t="shared" si="8"/>
        <v>2.3794641036887162E-2</v>
      </c>
      <c r="E201" s="20">
        <v>4.7589282073774324E-2</v>
      </c>
    </row>
    <row r="202" spans="1:5" x14ac:dyDescent="0.2">
      <c r="A202" s="11">
        <v>194</v>
      </c>
      <c r="B202">
        <f t="shared" si="6"/>
        <v>193</v>
      </c>
      <c r="C202" s="13">
        <f t="shared" si="7"/>
        <v>1.6527870682092656</v>
      </c>
      <c r="D202" s="18">
        <f t="shared" si="8"/>
        <v>2.3732639201574684E-2</v>
      </c>
      <c r="E202" s="20">
        <v>4.7465278403149368E-2</v>
      </c>
    </row>
    <row r="203" spans="1:5" x14ac:dyDescent="0.2">
      <c r="A203" s="11">
        <v>195</v>
      </c>
      <c r="B203">
        <f t="shared" ref="B203:B209" si="9">A203-1</f>
        <v>194</v>
      </c>
      <c r="C203" s="13">
        <f t="shared" ref="C203:C209" si="10">_xlfn.T.INV.2T(0.1,B203)</f>
        <v>1.6527459772592878</v>
      </c>
      <c r="D203" s="18">
        <f t="shared" ref="D203:D209" si="11">C203*B$6/(SQRT(A203)*B$5)</f>
        <v>2.3671119546484286E-2</v>
      </c>
      <c r="E203" s="20">
        <v>4.7342239092968572E-2</v>
      </c>
    </row>
    <row r="204" spans="1:5" x14ac:dyDescent="0.2">
      <c r="A204" s="11">
        <v>196</v>
      </c>
      <c r="B204">
        <f t="shared" si="9"/>
        <v>195</v>
      </c>
      <c r="C204" s="13">
        <f t="shared" si="10"/>
        <v>1.6527053097714495</v>
      </c>
      <c r="D204" s="18">
        <f t="shared" si="11"/>
        <v>2.3610075853877848E-2</v>
      </c>
      <c r="E204" s="20">
        <v>4.7220151707755696E-2</v>
      </c>
    </row>
    <row r="205" spans="1:5" x14ac:dyDescent="0.2">
      <c r="A205" s="11">
        <v>197</v>
      </c>
      <c r="B205">
        <f t="shared" si="9"/>
        <v>196</v>
      </c>
      <c r="C205" s="13">
        <f t="shared" si="10"/>
        <v>1.6526650592333569</v>
      </c>
      <c r="D205" s="18">
        <f t="shared" si="11"/>
        <v>2.3549502017694131E-2</v>
      </c>
      <c r="E205" s="20">
        <v>4.7099004035388262E-2</v>
      </c>
    </row>
    <row r="206" spans="1:5" x14ac:dyDescent="0.2">
      <c r="A206" s="11">
        <v>198</v>
      </c>
      <c r="B206">
        <f t="shared" si="9"/>
        <v>197</v>
      </c>
      <c r="C206" s="13">
        <f t="shared" si="10"/>
        <v>1.6526252192655086</v>
      </c>
      <c r="D206" s="18">
        <f t="shared" si="11"/>
        <v>2.3489392040983614E-2</v>
      </c>
      <c r="E206" s="20">
        <v>4.6978784081967227E-2</v>
      </c>
    </row>
    <row r="207" spans="1:5" x14ac:dyDescent="0.2">
      <c r="A207" s="11">
        <v>199</v>
      </c>
      <c r="B207">
        <f t="shared" si="9"/>
        <v>198</v>
      </c>
      <c r="C207" s="13">
        <f t="shared" si="10"/>
        <v>1.6525857836178461</v>
      </c>
      <c r="D207" s="18">
        <f t="shared" si="11"/>
        <v>2.3429740033413273E-2</v>
      </c>
      <c r="E207" s="20">
        <v>4.6859480066826546E-2</v>
      </c>
    </row>
    <row r="208" spans="1:5" x14ac:dyDescent="0.2">
      <c r="A208" s="11">
        <v>200</v>
      </c>
      <c r="B208">
        <f t="shared" si="9"/>
        <v>199</v>
      </c>
      <c r="C208" s="13">
        <f t="shared" si="10"/>
        <v>1.6525467461665586</v>
      </c>
      <c r="D208" s="18">
        <f t="shared" si="11"/>
        <v>2.3370540208842754E-2</v>
      </c>
      <c r="E208" s="20">
        <v>4.6741080417685509E-2</v>
      </c>
    </row>
    <row r="209" spans="1:5" x14ac:dyDescent="0.2">
      <c r="A209" s="11">
        <v>201</v>
      </c>
      <c r="B209">
        <f t="shared" si="9"/>
        <v>200</v>
      </c>
      <c r="C209" s="13">
        <f t="shared" si="10"/>
        <v>1.6525081009108851</v>
      </c>
      <c r="D209" s="18">
        <f t="shared" si="11"/>
        <v>2.3311786882966219E-2</v>
      </c>
      <c r="E209" s="20">
        <v>4.6623573765932437E-2</v>
      </c>
    </row>
    <row r="210" spans="1:5" x14ac:dyDescent="0.2">
      <c r="A210" s="11"/>
      <c r="C210" s="12"/>
    </row>
    <row r="211" spans="1:5" x14ac:dyDescent="0.2">
      <c r="A211" s="11"/>
      <c r="C211" s="12"/>
    </row>
    <row r="212" spans="1:5" x14ac:dyDescent="0.2">
      <c r="A212" s="11"/>
      <c r="C212" s="12"/>
    </row>
    <row r="213" spans="1:5" x14ac:dyDescent="0.2">
      <c r="A213" s="11"/>
      <c r="C213" s="12"/>
    </row>
    <row r="214" spans="1:5" x14ac:dyDescent="0.2">
      <c r="A214" s="11"/>
      <c r="C214" s="12"/>
    </row>
    <row r="215" spans="1:5" x14ac:dyDescent="0.2">
      <c r="A215" s="11"/>
      <c r="C215" s="12"/>
    </row>
    <row r="216" spans="1:5" x14ac:dyDescent="0.2">
      <c r="A216" s="11"/>
      <c r="C216" s="12"/>
    </row>
    <row r="217" spans="1:5" x14ac:dyDescent="0.2">
      <c r="A217" s="11"/>
      <c r="C217" s="12"/>
    </row>
    <row r="218" spans="1:5" x14ac:dyDescent="0.2">
      <c r="A218" s="11"/>
      <c r="C218" s="12"/>
    </row>
    <row r="219" spans="1:5" x14ac:dyDescent="0.2">
      <c r="A219" s="11"/>
      <c r="C219" s="12"/>
    </row>
    <row r="220" spans="1:5" x14ac:dyDescent="0.2">
      <c r="A220" s="11"/>
      <c r="C220" s="12"/>
    </row>
    <row r="221" spans="1:5" x14ac:dyDescent="0.2">
      <c r="A221" s="11"/>
      <c r="C221" s="12"/>
    </row>
    <row r="222" spans="1:5" x14ac:dyDescent="0.2">
      <c r="A222" s="11"/>
      <c r="C222" s="12"/>
    </row>
    <row r="223" spans="1:5" x14ac:dyDescent="0.2">
      <c r="A223" s="11"/>
      <c r="C223" s="12"/>
    </row>
    <row r="224" spans="1:5" x14ac:dyDescent="0.2">
      <c r="A224" s="11"/>
      <c r="C224" s="12"/>
    </row>
    <row r="225" spans="1:3" x14ac:dyDescent="0.2">
      <c r="A225" s="11"/>
      <c r="C225" s="12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X212"/>
  <sheetViews>
    <sheetView tabSelected="1" workbookViewId="0">
      <selection activeCell="B5" sqref="B5"/>
    </sheetView>
  </sheetViews>
  <sheetFormatPr baseColWidth="10" defaultColWidth="8.83203125" defaultRowHeight="15" x14ac:dyDescent="0.2"/>
  <cols>
    <col min="1" max="1" width="25.33203125" bestFit="1" customWidth="1"/>
    <col min="2" max="2" width="28.83203125" bestFit="1" customWidth="1"/>
    <col min="3" max="3" width="23.5" bestFit="1" customWidth="1"/>
    <col min="4" max="4" width="26" bestFit="1" customWidth="1"/>
    <col min="5" max="5" width="11.83203125" bestFit="1" customWidth="1"/>
    <col min="6" max="6" width="11.83203125" style="17" bestFit="1" customWidth="1"/>
    <col min="7" max="7" width="14.6640625" style="17" bestFit="1" customWidth="1"/>
    <col min="8" max="9" width="12.5" bestFit="1" customWidth="1"/>
    <col min="10" max="19" width="12" bestFit="1" customWidth="1"/>
    <col min="20" max="20" width="16.33203125" bestFit="1" customWidth="1"/>
    <col min="21" max="22" width="12" bestFit="1" customWidth="1"/>
    <col min="23" max="27" width="12.5" bestFit="1" customWidth="1"/>
    <col min="28" max="28" width="12" bestFit="1" customWidth="1"/>
    <col min="29" max="40" width="12.5" bestFit="1" customWidth="1"/>
    <col min="41" max="41" width="10.5" bestFit="1" customWidth="1"/>
    <col min="42" max="50" width="12.5" bestFit="1" customWidth="1"/>
    <col min="256" max="256" width="16.5" bestFit="1" customWidth="1"/>
    <col min="257" max="257" width="16" bestFit="1" customWidth="1"/>
    <col min="258" max="259" width="9.33203125" bestFit="1" customWidth="1"/>
    <col min="262" max="263" width="5.33203125" bestFit="1" customWidth="1"/>
    <col min="264" max="266" width="5" bestFit="1" customWidth="1"/>
    <col min="267" max="277" width="5.33203125" bestFit="1" customWidth="1"/>
    <col min="278" max="286" width="4.5" bestFit="1" customWidth="1"/>
    <col min="306" max="306" width="7" customWidth="1"/>
    <col min="512" max="512" width="16.5" bestFit="1" customWidth="1"/>
    <col min="513" max="513" width="16" bestFit="1" customWidth="1"/>
    <col min="514" max="515" width="9.33203125" bestFit="1" customWidth="1"/>
    <col min="518" max="519" width="5.33203125" bestFit="1" customWidth="1"/>
    <col min="520" max="522" width="5" bestFit="1" customWidth="1"/>
    <col min="523" max="533" width="5.33203125" bestFit="1" customWidth="1"/>
    <col min="534" max="542" width="4.5" bestFit="1" customWidth="1"/>
    <col min="562" max="562" width="7" customWidth="1"/>
    <col min="768" max="768" width="16.5" bestFit="1" customWidth="1"/>
    <col min="769" max="769" width="16" bestFit="1" customWidth="1"/>
    <col min="770" max="771" width="9.33203125" bestFit="1" customWidth="1"/>
    <col min="774" max="775" width="5.33203125" bestFit="1" customWidth="1"/>
    <col min="776" max="778" width="5" bestFit="1" customWidth="1"/>
    <col min="779" max="789" width="5.33203125" bestFit="1" customWidth="1"/>
    <col min="790" max="798" width="4.5" bestFit="1" customWidth="1"/>
    <col min="818" max="818" width="7" customWidth="1"/>
    <col min="1024" max="1024" width="16.5" bestFit="1" customWidth="1"/>
    <col min="1025" max="1025" width="16" bestFit="1" customWidth="1"/>
    <col min="1026" max="1027" width="9.33203125" bestFit="1" customWidth="1"/>
    <col min="1030" max="1031" width="5.33203125" bestFit="1" customWidth="1"/>
    <col min="1032" max="1034" width="5" bestFit="1" customWidth="1"/>
    <col min="1035" max="1045" width="5.33203125" bestFit="1" customWidth="1"/>
    <col min="1046" max="1054" width="4.5" bestFit="1" customWidth="1"/>
    <col min="1074" max="1074" width="7" customWidth="1"/>
    <col min="1280" max="1280" width="16.5" bestFit="1" customWidth="1"/>
    <col min="1281" max="1281" width="16" bestFit="1" customWidth="1"/>
    <col min="1282" max="1283" width="9.33203125" bestFit="1" customWidth="1"/>
    <col min="1286" max="1287" width="5.33203125" bestFit="1" customWidth="1"/>
    <col min="1288" max="1290" width="5" bestFit="1" customWidth="1"/>
    <col min="1291" max="1301" width="5.33203125" bestFit="1" customWidth="1"/>
    <col min="1302" max="1310" width="4.5" bestFit="1" customWidth="1"/>
    <col min="1330" max="1330" width="7" customWidth="1"/>
    <col min="1536" max="1536" width="16.5" bestFit="1" customWidth="1"/>
    <col min="1537" max="1537" width="16" bestFit="1" customWidth="1"/>
    <col min="1538" max="1539" width="9.33203125" bestFit="1" customWidth="1"/>
    <col min="1542" max="1543" width="5.33203125" bestFit="1" customWidth="1"/>
    <col min="1544" max="1546" width="5" bestFit="1" customWidth="1"/>
    <col min="1547" max="1557" width="5.33203125" bestFit="1" customWidth="1"/>
    <col min="1558" max="1566" width="4.5" bestFit="1" customWidth="1"/>
    <col min="1586" max="1586" width="7" customWidth="1"/>
    <col min="1792" max="1792" width="16.5" bestFit="1" customWidth="1"/>
    <col min="1793" max="1793" width="16" bestFit="1" customWidth="1"/>
    <col min="1794" max="1795" width="9.33203125" bestFit="1" customWidth="1"/>
    <col min="1798" max="1799" width="5.33203125" bestFit="1" customWidth="1"/>
    <col min="1800" max="1802" width="5" bestFit="1" customWidth="1"/>
    <col min="1803" max="1813" width="5.33203125" bestFit="1" customWidth="1"/>
    <col min="1814" max="1822" width="4.5" bestFit="1" customWidth="1"/>
    <col min="1842" max="1842" width="7" customWidth="1"/>
    <col min="2048" max="2048" width="16.5" bestFit="1" customWidth="1"/>
    <col min="2049" max="2049" width="16" bestFit="1" customWidth="1"/>
    <col min="2050" max="2051" width="9.33203125" bestFit="1" customWidth="1"/>
    <col min="2054" max="2055" width="5.33203125" bestFit="1" customWidth="1"/>
    <col min="2056" max="2058" width="5" bestFit="1" customWidth="1"/>
    <col min="2059" max="2069" width="5.33203125" bestFit="1" customWidth="1"/>
    <col min="2070" max="2078" width="4.5" bestFit="1" customWidth="1"/>
    <col min="2098" max="2098" width="7" customWidth="1"/>
    <col min="2304" max="2304" width="16.5" bestFit="1" customWidth="1"/>
    <col min="2305" max="2305" width="16" bestFit="1" customWidth="1"/>
    <col min="2306" max="2307" width="9.33203125" bestFit="1" customWidth="1"/>
    <col min="2310" max="2311" width="5.33203125" bestFit="1" customWidth="1"/>
    <col min="2312" max="2314" width="5" bestFit="1" customWidth="1"/>
    <col min="2315" max="2325" width="5.33203125" bestFit="1" customWidth="1"/>
    <col min="2326" max="2334" width="4.5" bestFit="1" customWidth="1"/>
    <col min="2354" max="2354" width="7" customWidth="1"/>
    <col min="2560" max="2560" width="16.5" bestFit="1" customWidth="1"/>
    <col min="2561" max="2561" width="16" bestFit="1" customWidth="1"/>
    <col min="2562" max="2563" width="9.33203125" bestFit="1" customWidth="1"/>
    <col min="2566" max="2567" width="5.33203125" bestFit="1" customWidth="1"/>
    <col min="2568" max="2570" width="5" bestFit="1" customWidth="1"/>
    <col min="2571" max="2581" width="5.33203125" bestFit="1" customWidth="1"/>
    <col min="2582" max="2590" width="4.5" bestFit="1" customWidth="1"/>
    <col min="2610" max="2610" width="7" customWidth="1"/>
    <col min="2816" max="2816" width="16.5" bestFit="1" customWidth="1"/>
    <col min="2817" max="2817" width="16" bestFit="1" customWidth="1"/>
    <col min="2818" max="2819" width="9.33203125" bestFit="1" customWidth="1"/>
    <col min="2822" max="2823" width="5.33203125" bestFit="1" customWidth="1"/>
    <col min="2824" max="2826" width="5" bestFit="1" customWidth="1"/>
    <col min="2827" max="2837" width="5.33203125" bestFit="1" customWidth="1"/>
    <col min="2838" max="2846" width="4.5" bestFit="1" customWidth="1"/>
    <col min="2866" max="2866" width="7" customWidth="1"/>
    <col min="3072" max="3072" width="16.5" bestFit="1" customWidth="1"/>
    <col min="3073" max="3073" width="16" bestFit="1" customWidth="1"/>
    <col min="3074" max="3075" width="9.33203125" bestFit="1" customWidth="1"/>
    <col min="3078" max="3079" width="5.33203125" bestFit="1" customWidth="1"/>
    <col min="3080" max="3082" width="5" bestFit="1" customWidth="1"/>
    <col min="3083" max="3093" width="5.33203125" bestFit="1" customWidth="1"/>
    <col min="3094" max="3102" width="4.5" bestFit="1" customWidth="1"/>
    <col min="3122" max="3122" width="7" customWidth="1"/>
    <col min="3328" max="3328" width="16.5" bestFit="1" customWidth="1"/>
    <col min="3329" max="3329" width="16" bestFit="1" customWidth="1"/>
    <col min="3330" max="3331" width="9.33203125" bestFit="1" customWidth="1"/>
    <col min="3334" max="3335" width="5.33203125" bestFit="1" customWidth="1"/>
    <col min="3336" max="3338" width="5" bestFit="1" customWidth="1"/>
    <col min="3339" max="3349" width="5.33203125" bestFit="1" customWidth="1"/>
    <col min="3350" max="3358" width="4.5" bestFit="1" customWidth="1"/>
    <col min="3378" max="3378" width="7" customWidth="1"/>
    <col min="3584" max="3584" width="16.5" bestFit="1" customWidth="1"/>
    <col min="3585" max="3585" width="16" bestFit="1" customWidth="1"/>
    <col min="3586" max="3587" width="9.33203125" bestFit="1" customWidth="1"/>
    <col min="3590" max="3591" width="5.33203125" bestFit="1" customWidth="1"/>
    <col min="3592" max="3594" width="5" bestFit="1" customWidth="1"/>
    <col min="3595" max="3605" width="5.33203125" bestFit="1" customWidth="1"/>
    <col min="3606" max="3614" width="4.5" bestFit="1" customWidth="1"/>
    <col min="3634" max="3634" width="7" customWidth="1"/>
    <col min="3840" max="3840" width="16.5" bestFit="1" customWidth="1"/>
    <col min="3841" max="3841" width="16" bestFit="1" customWidth="1"/>
    <col min="3842" max="3843" width="9.33203125" bestFit="1" customWidth="1"/>
    <col min="3846" max="3847" width="5.33203125" bestFit="1" customWidth="1"/>
    <col min="3848" max="3850" width="5" bestFit="1" customWidth="1"/>
    <col min="3851" max="3861" width="5.33203125" bestFit="1" customWidth="1"/>
    <col min="3862" max="3870" width="4.5" bestFit="1" customWidth="1"/>
    <col min="3890" max="3890" width="7" customWidth="1"/>
    <col min="4096" max="4096" width="16.5" bestFit="1" customWidth="1"/>
    <col min="4097" max="4097" width="16" bestFit="1" customWidth="1"/>
    <col min="4098" max="4099" width="9.33203125" bestFit="1" customWidth="1"/>
    <col min="4102" max="4103" width="5.33203125" bestFit="1" customWidth="1"/>
    <col min="4104" max="4106" width="5" bestFit="1" customWidth="1"/>
    <col min="4107" max="4117" width="5.33203125" bestFit="1" customWidth="1"/>
    <col min="4118" max="4126" width="4.5" bestFit="1" customWidth="1"/>
    <col min="4146" max="4146" width="7" customWidth="1"/>
    <col min="4352" max="4352" width="16.5" bestFit="1" customWidth="1"/>
    <col min="4353" max="4353" width="16" bestFit="1" customWidth="1"/>
    <col min="4354" max="4355" width="9.33203125" bestFit="1" customWidth="1"/>
    <col min="4358" max="4359" width="5.33203125" bestFit="1" customWidth="1"/>
    <col min="4360" max="4362" width="5" bestFit="1" customWidth="1"/>
    <col min="4363" max="4373" width="5.33203125" bestFit="1" customWidth="1"/>
    <col min="4374" max="4382" width="4.5" bestFit="1" customWidth="1"/>
    <col min="4402" max="4402" width="7" customWidth="1"/>
    <col min="4608" max="4608" width="16.5" bestFit="1" customWidth="1"/>
    <col min="4609" max="4609" width="16" bestFit="1" customWidth="1"/>
    <col min="4610" max="4611" width="9.33203125" bestFit="1" customWidth="1"/>
    <col min="4614" max="4615" width="5.33203125" bestFit="1" customWidth="1"/>
    <col min="4616" max="4618" width="5" bestFit="1" customWidth="1"/>
    <col min="4619" max="4629" width="5.33203125" bestFit="1" customWidth="1"/>
    <col min="4630" max="4638" width="4.5" bestFit="1" customWidth="1"/>
    <col min="4658" max="4658" width="7" customWidth="1"/>
    <col min="4864" max="4864" width="16.5" bestFit="1" customWidth="1"/>
    <col min="4865" max="4865" width="16" bestFit="1" customWidth="1"/>
    <col min="4866" max="4867" width="9.33203125" bestFit="1" customWidth="1"/>
    <col min="4870" max="4871" width="5.33203125" bestFit="1" customWidth="1"/>
    <col min="4872" max="4874" width="5" bestFit="1" customWidth="1"/>
    <col min="4875" max="4885" width="5.33203125" bestFit="1" customWidth="1"/>
    <col min="4886" max="4894" width="4.5" bestFit="1" customWidth="1"/>
    <col min="4914" max="4914" width="7" customWidth="1"/>
    <col min="5120" max="5120" width="16.5" bestFit="1" customWidth="1"/>
    <col min="5121" max="5121" width="16" bestFit="1" customWidth="1"/>
    <col min="5122" max="5123" width="9.33203125" bestFit="1" customWidth="1"/>
    <col min="5126" max="5127" width="5.33203125" bestFit="1" customWidth="1"/>
    <col min="5128" max="5130" width="5" bestFit="1" customWidth="1"/>
    <col min="5131" max="5141" width="5.33203125" bestFit="1" customWidth="1"/>
    <col min="5142" max="5150" width="4.5" bestFit="1" customWidth="1"/>
    <col min="5170" max="5170" width="7" customWidth="1"/>
    <col min="5376" max="5376" width="16.5" bestFit="1" customWidth="1"/>
    <col min="5377" max="5377" width="16" bestFit="1" customWidth="1"/>
    <col min="5378" max="5379" width="9.33203125" bestFit="1" customWidth="1"/>
    <col min="5382" max="5383" width="5.33203125" bestFit="1" customWidth="1"/>
    <col min="5384" max="5386" width="5" bestFit="1" customWidth="1"/>
    <col min="5387" max="5397" width="5.33203125" bestFit="1" customWidth="1"/>
    <col min="5398" max="5406" width="4.5" bestFit="1" customWidth="1"/>
    <col min="5426" max="5426" width="7" customWidth="1"/>
    <col min="5632" max="5632" width="16.5" bestFit="1" customWidth="1"/>
    <col min="5633" max="5633" width="16" bestFit="1" customWidth="1"/>
    <col min="5634" max="5635" width="9.33203125" bestFit="1" customWidth="1"/>
    <col min="5638" max="5639" width="5.33203125" bestFit="1" customWidth="1"/>
    <col min="5640" max="5642" width="5" bestFit="1" customWidth="1"/>
    <col min="5643" max="5653" width="5.33203125" bestFit="1" customWidth="1"/>
    <col min="5654" max="5662" width="4.5" bestFit="1" customWidth="1"/>
    <col min="5682" max="5682" width="7" customWidth="1"/>
    <col min="5888" max="5888" width="16.5" bestFit="1" customWidth="1"/>
    <col min="5889" max="5889" width="16" bestFit="1" customWidth="1"/>
    <col min="5890" max="5891" width="9.33203125" bestFit="1" customWidth="1"/>
    <col min="5894" max="5895" width="5.33203125" bestFit="1" customWidth="1"/>
    <col min="5896" max="5898" width="5" bestFit="1" customWidth="1"/>
    <col min="5899" max="5909" width="5.33203125" bestFit="1" customWidth="1"/>
    <col min="5910" max="5918" width="4.5" bestFit="1" customWidth="1"/>
    <col min="5938" max="5938" width="7" customWidth="1"/>
    <col min="6144" max="6144" width="16.5" bestFit="1" customWidth="1"/>
    <col min="6145" max="6145" width="16" bestFit="1" customWidth="1"/>
    <col min="6146" max="6147" width="9.33203125" bestFit="1" customWidth="1"/>
    <col min="6150" max="6151" width="5.33203125" bestFit="1" customWidth="1"/>
    <col min="6152" max="6154" width="5" bestFit="1" customWidth="1"/>
    <col min="6155" max="6165" width="5.33203125" bestFit="1" customWidth="1"/>
    <col min="6166" max="6174" width="4.5" bestFit="1" customWidth="1"/>
    <col min="6194" max="6194" width="7" customWidth="1"/>
    <col min="6400" max="6400" width="16.5" bestFit="1" customWidth="1"/>
    <col min="6401" max="6401" width="16" bestFit="1" customWidth="1"/>
    <col min="6402" max="6403" width="9.33203125" bestFit="1" customWidth="1"/>
    <col min="6406" max="6407" width="5.33203125" bestFit="1" customWidth="1"/>
    <col min="6408" max="6410" width="5" bestFit="1" customWidth="1"/>
    <col min="6411" max="6421" width="5.33203125" bestFit="1" customWidth="1"/>
    <col min="6422" max="6430" width="4.5" bestFit="1" customWidth="1"/>
    <col min="6450" max="6450" width="7" customWidth="1"/>
    <col min="6656" max="6656" width="16.5" bestFit="1" customWidth="1"/>
    <col min="6657" max="6657" width="16" bestFit="1" customWidth="1"/>
    <col min="6658" max="6659" width="9.33203125" bestFit="1" customWidth="1"/>
    <col min="6662" max="6663" width="5.33203125" bestFit="1" customWidth="1"/>
    <col min="6664" max="6666" width="5" bestFit="1" customWidth="1"/>
    <col min="6667" max="6677" width="5.33203125" bestFit="1" customWidth="1"/>
    <col min="6678" max="6686" width="4.5" bestFit="1" customWidth="1"/>
    <col min="6706" max="6706" width="7" customWidth="1"/>
    <col min="6912" max="6912" width="16.5" bestFit="1" customWidth="1"/>
    <col min="6913" max="6913" width="16" bestFit="1" customWidth="1"/>
    <col min="6914" max="6915" width="9.33203125" bestFit="1" customWidth="1"/>
    <col min="6918" max="6919" width="5.33203125" bestFit="1" customWidth="1"/>
    <col min="6920" max="6922" width="5" bestFit="1" customWidth="1"/>
    <col min="6923" max="6933" width="5.33203125" bestFit="1" customWidth="1"/>
    <col min="6934" max="6942" width="4.5" bestFit="1" customWidth="1"/>
    <col min="6962" max="6962" width="7" customWidth="1"/>
    <col min="7168" max="7168" width="16.5" bestFit="1" customWidth="1"/>
    <col min="7169" max="7169" width="16" bestFit="1" customWidth="1"/>
    <col min="7170" max="7171" width="9.33203125" bestFit="1" customWidth="1"/>
    <col min="7174" max="7175" width="5.33203125" bestFit="1" customWidth="1"/>
    <col min="7176" max="7178" width="5" bestFit="1" customWidth="1"/>
    <col min="7179" max="7189" width="5.33203125" bestFit="1" customWidth="1"/>
    <col min="7190" max="7198" width="4.5" bestFit="1" customWidth="1"/>
    <col min="7218" max="7218" width="7" customWidth="1"/>
    <col min="7424" max="7424" width="16.5" bestFit="1" customWidth="1"/>
    <col min="7425" max="7425" width="16" bestFit="1" customWidth="1"/>
    <col min="7426" max="7427" width="9.33203125" bestFit="1" customWidth="1"/>
    <col min="7430" max="7431" width="5.33203125" bestFit="1" customWidth="1"/>
    <col min="7432" max="7434" width="5" bestFit="1" customWidth="1"/>
    <col min="7435" max="7445" width="5.33203125" bestFit="1" customWidth="1"/>
    <col min="7446" max="7454" width="4.5" bestFit="1" customWidth="1"/>
    <col min="7474" max="7474" width="7" customWidth="1"/>
    <col min="7680" max="7680" width="16.5" bestFit="1" customWidth="1"/>
    <col min="7681" max="7681" width="16" bestFit="1" customWidth="1"/>
    <col min="7682" max="7683" width="9.33203125" bestFit="1" customWidth="1"/>
    <col min="7686" max="7687" width="5.33203125" bestFit="1" customWidth="1"/>
    <col min="7688" max="7690" width="5" bestFit="1" customWidth="1"/>
    <col min="7691" max="7701" width="5.33203125" bestFit="1" customWidth="1"/>
    <col min="7702" max="7710" width="4.5" bestFit="1" customWidth="1"/>
    <col min="7730" max="7730" width="7" customWidth="1"/>
    <col min="7936" max="7936" width="16.5" bestFit="1" customWidth="1"/>
    <col min="7937" max="7937" width="16" bestFit="1" customWidth="1"/>
    <col min="7938" max="7939" width="9.33203125" bestFit="1" customWidth="1"/>
    <col min="7942" max="7943" width="5.33203125" bestFit="1" customWidth="1"/>
    <col min="7944" max="7946" width="5" bestFit="1" customWidth="1"/>
    <col min="7947" max="7957" width="5.33203125" bestFit="1" customWidth="1"/>
    <col min="7958" max="7966" width="4.5" bestFit="1" customWidth="1"/>
    <col min="7986" max="7986" width="7" customWidth="1"/>
    <col min="8192" max="8192" width="16.5" bestFit="1" customWidth="1"/>
    <col min="8193" max="8193" width="16" bestFit="1" customWidth="1"/>
    <col min="8194" max="8195" width="9.33203125" bestFit="1" customWidth="1"/>
    <col min="8198" max="8199" width="5.33203125" bestFit="1" customWidth="1"/>
    <col min="8200" max="8202" width="5" bestFit="1" customWidth="1"/>
    <col min="8203" max="8213" width="5.33203125" bestFit="1" customWidth="1"/>
    <col min="8214" max="8222" width="4.5" bestFit="1" customWidth="1"/>
    <col min="8242" max="8242" width="7" customWidth="1"/>
    <col min="8448" max="8448" width="16.5" bestFit="1" customWidth="1"/>
    <col min="8449" max="8449" width="16" bestFit="1" customWidth="1"/>
    <col min="8450" max="8451" width="9.33203125" bestFit="1" customWidth="1"/>
    <col min="8454" max="8455" width="5.33203125" bestFit="1" customWidth="1"/>
    <col min="8456" max="8458" width="5" bestFit="1" customWidth="1"/>
    <col min="8459" max="8469" width="5.33203125" bestFit="1" customWidth="1"/>
    <col min="8470" max="8478" width="4.5" bestFit="1" customWidth="1"/>
    <col min="8498" max="8498" width="7" customWidth="1"/>
    <col min="8704" max="8704" width="16.5" bestFit="1" customWidth="1"/>
    <col min="8705" max="8705" width="16" bestFit="1" customWidth="1"/>
    <col min="8706" max="8707" width="9.33203125" bestFit="1" customWidth="1"/>
    <col min="8710" max="8711" width="5.33203125" bestFit="1" customWidth="1"/>
    <col min="8712" max="8714" width="5" bestFit="1" customWidth="1"/>
    <col min="8715" max="8725" width="5.33203125" bestFit="1" customWidth="1"/>
    <col min="8726" max="8734" width="4.5" bestFit="1" customWidth="1"/>
    <col min="8754" max="8754" width="7" customWidth="1"/>
    <col min="8960" max="8960" width="16.5" bestFit="1" customWidth="1"/>
    <col min="8961" max="8961" width="16" bestFit="1" customWidth="1"/>
    <col min="8962" max="8963" width="9.33203125" bestFit="1" customWidth="1"/>
    <col min="8966" max="8967" width="5.33203125" bestFit="1" customWidth="1"/>
    <col min="8968" max="8970" width="5" bestFit="1" customWidth="1"/>
    <col min="8971" max="8981" width="5.33203125" bestFit="1" customWidth="1"/>
    <col min="8982" max="8990" width="4.5" bestFit="1" customWidth="1"/>
    <col min="9010" max="9010" width="7" customWidth="1"/>
    <col min="9216" max="9216" width="16.5" bestFit="1" customWidth="1"/>
    <col min="9217" max="9217" width="16" bestFit="1" customWidth="1"/>
    <col min="9218" max="9219" width="9.33203125" bestFit="1" customWidth="1"/>
    <col min="9222" max="9223" width="5.33203125" bestFit="1" customWidth="1"/>
    <col min="9224" max="9226" width="5" bestFit="1" customWidth="1"/>
    <col min="9227" max="9237" width="5.33203125" bestFit="1" customWidth="1"/>
    <col min="9238" max="9246" width="4.5" bestFit="1" customWidth="1"/>
    <col min="9266" max="9266" width="7" customWidth="1"/>
    <col min="9472" max="9472" width="16.5" bestFit="1" customWidth="1"/>
    <col min="9473" max="9473" width="16" bestFit="1" customWidth="1"/>
    <col min="9474" max="9475" width="9.33203125" bestFit="1" customWidth="1"/>
    <col min="9478" max="9479" width="5.33203125" bestFit="1" customWidth="1"/>
    <col min="9480" max="9482" width="5" bestFit="1" customWidth="1"/>
    <col min="9483" max="9493" width="5.33203125" bestFit="1" customWidth="1"/>
    <col min="9494" max="9502" width="4.5" bestFit="1" customWidth="1"/>
    <col min="9522" max="9522" width="7" customWidth="1"/>
    <col min="9728" max="9728" width="16.5" bestFit="1" customWidth="1"/>
    <col min="9729" max="9729" width="16" bestFit="1" customWidth="1"/>
    <col min="9730" max="9731" width="9.33203125" bestFit="1" customWidth="1"/>
    <col min="9734" max="9735" width="5.33203125" bestFit="1" customWidth="1"/>
    <col min="9736" max="9738" width="5" bestFit="1" customWidth="1"/>
    <col min="9739" max="9749" width="5.33203125" bestFit="1" customWidth="1"/>
    <col min="9750" max="9758" width="4.5" bestFit="1" customWidth="1"/>
    <col min="9778" max="9778" width="7" customWidth="1"/>
    <col min="9984" max="9984" width="16.5" bestFit="1" customWidth="1"/>
    <col min="9985" max="9985" width="16" bestFit="1" customWidth="1"/>
    <col min="9986" max="9987" width="9.33203125" bestFit="1" customWidth="1"/>
    <col min="9990" max="9991" width="5.33203125" bestFit="1" customWidth="1"/>
    <col min="9992" max="9994" width="5" bestFit="1" customWidth="1"/>
    <col min="9995" max="10005" width="5.33203125" bestFit="1" customWidth="1"/>
    <col min="10006" max="10014" width="4.5" bestFit="1" customWidth="1"/>
    <col min="10034" max="10034" width="7" customWidth="1"/>
    <col min="10240" max="10240" width="16.5" bestFit="1" customWidth="1"/>
    <col min="10241" max="10241" width="16" bestFit="1" customWidth="1"/>
    <col min="10242" max="10243" width="9.33203125" bestFit="1" customWidth="1"/>
    <col min="10246" max="10247" width="5.33203125" bestFit="1" customWidth="1"/>
    <col min="10248" max="10250" width="5" bestFit="1" customWidth="1"/>
    <col min="10251" max="10261" width="5.33203125" bestFit="1" customWidth="1"/>
    <col min="10262" max="10270" width="4.5" bestFit="1" customWidth="1"/>
    <col min="10290" max="10290" width="7" customWidth="1"/>
    <col min="10496" max="10496" width="16.5" bestFit="1" customWidth="1"/>
    <col min="10497" max="10497" width="16" bestFit="1" customWidth="1"/>
    <col min="10498" max="10499" width="9.33203125" bestFit="1" customWidth="1"/>
    <col min="10502" max="10503" width="5.33203125" bestFit="1" customWidth="1"/>
    <col min="10504" max="10506" width="5" bestFit="1" customWidth="1"/>
    <col min="10507" max="10517" width="5.33203125" bestFit="1" customWidth="1"/>
    <col min="10518" max="10526" width="4.5" bestFit="1" customWidth="1"/>
    <col min="10546" max="10546" width="7" customWidth="1"/>
    <col min="10752" max="10752" width="16.5" bestFit="1" customWidth="1"/>
    <col min="10753" max="10753" width="16" bestFit="1" customWidth="1"/>
    <col min="10754" max="10755" width="9.33203125" bestFit="1" customWidth="1"/>
    <col min="10758" max="10759" width="5.33203125" bestFit="1" customWidth="1"/>
    <col min="10760" max="10762" width="5" bestFit="1" customWidth="1"/>
    <col min="10763" max="10773" width="5.33203125" bestFit="1" customWidth="1"/>
    <col min="10774" max="10782" width="4.5" bestFit="1" customWidth="1"/>
    <col min="10802" max="10802" width="7" customWidth="1"/>
    <col min="11008" max="11008" width="16.5" bestFit="1" customWidth="1"/>
    <col min="11009" max="11009" width="16" bestFit="1" customWidth="1"/>
    <col min="11010" max="11011" width="9.33203125" bestFit="1" customWidth="1"/>
    <col min="11014" max="11015" width="5.33203125" bestFit="1" customWidth="1"/>
    <col min="11016" max="11018" width="5" bestFit="1" customWidth="1"/>
    <col min="11019" max="11029" width="5.33203125" bestFit="1" customWidth="1"/>
    <col min="11030" max="11038" width="4.5" bestFit="1" customWidth="1"/>
    <col min="11058" max="11058" width="7" customWidth="1"/>
    <col min="11264" max="11264" width="16.5" bestFit="1" customWidth="1"/>
    <col min="11265" max="11265" width="16" bestFit="1" customWidth="1"/>
    <col min="11266" max="11267" width="9.33203125" bestFit="1" customWidth="1"/>
    <col min="11270" max="11271" width="5.33203125" bestFit="1" customWidth="1"/>
    <col min="11272" max="11274" width="5" bestFit="1" customWidth="1"/>
    <col min="11275" max="11285" width="5.33203125" bestFit="1" customWidth="1"/>
    <col min="11286" max="11294" width="4.5" bestFit="1" customWidth="1"/>
    <col min="11314" max="11314" width="7" customWidth="1"/>
    <col min="11520" max="11520" width="16.5" bestFit="1" customWidth="1"/>
    <col min="11521" max="11521" width="16" bestFit="1" customWidth="1"/>
    <col min="11522" max="11523" width="9.33203125" bestFit="1" customWidth="1"/>
    <col min="11526" max="11527" width="5.33203125" bestFit="1" customWidth="1"/>
    <col min="11528" max="11530" width="5" bestFit="1" customWidth="1"/>
    <col min="11531" max="11541" width="5.33203125" bestFit="1" customWidth="1"/>
    <col min="11542" max="11550" width="4.5" bestFit="1" customWidth="1"/>
    <col min="11570" max="11570" width="7" customWidth="1"/>
    <col min="11776" max="11776" width="16.5" bestFit="1" customWidth="1"/>
    <col min="11777" max="11777" width="16" bestFit="1" customWidth="1"/>
    <col min="11778" max="11779" width="9.33203125" bestFit="1" customWidth="1"/>
    <col min="11782" max="11783" width="5.33203125" bestFit="1" customWidth="1"/>
    <col min="11784" max="11786" width="5" bestFit="1" customWidth="1"/>
    <col min="11787" max="11797" width="5.33203125" bestFit="1" customWidth="1"/>
    <col min="11798" max="11806" width="4.5" bestFit="1" customWidth="1"/>
    <col min="11826" max="11826" width="7" customWidth="1"/>
    <col min="12032" max="12032" width="16.5" bestFit="1" customWidth="1"/>
    <col min="12033" max="12033" width="16" bestFit="1" customWidth="1"/>
    <col min="12034" max="12035" width="9.33203125" bestFit="1" customWidth="1"/>
    <col min="12038" max="12039" width="5.33203125" bestFit="1" customWidth="1"/>
    <col min="12040" max="12042" width="5" bestFit="1" customWidth="1"/>
    <col min="12043" max="12053" width="5.33203125" bestFit="1" customWidth="1"/>
    <col min="12054" max="12062" width="4.5" bestFit="1" customWidth="1"/>
    <col min="12082" max="12082" width="7" customWidth="1"/>
    <col min="12288" max="12288" width="16.5" bestFit="1" customWidth="1"/>
    <col min="12289" max="12289" width="16" bestFit="1" customWidth="1"/>
    <col min="12290" max="12291" width="9.33203125" bestFit="1" customWidth="1"/>
    <col min="12294" max="12295" width="5.33203125" bestFit="1" customWidth="1"/>
    <col min="12296" max="12298" width="5" bestFit="1" customWidth="1"/>
    <col min="12299" max="12309" width="5.33203125" bestFit="1" customWidth="1"/>
    <col min="12310" max="12318" width="4.5" bestFit="1" customWidth="1"/>
    <col min="12338" max="12338" width="7" customWidth="1"/>
    <col min="12544" max="12544" width="16.5" bestFit="1" customWidth="1"/>
    <col min="12545" max="12545" width="16" bestFit="1" customWidth="1"/>
    <col min="12546" max="12547" width="9.33203125" bestFit="1" customWidth="1"/>
    <col min="12550" max="12551" width="5.33203125" bestFit="1" customWidth="1"/>
    <col min="12552" max="12554" width="5" bestFit="1" customWidth="1"/>
    <col min="12555" max="12565" width="5.33203125" bestFit="1" customWidth="1"/>
    <col min="12566" max="12574" width="4.5" bestFit="1" customWidth="1"/>
    <col min="12594" max="12594" width="7" customWidth="1"/>
    <col min="12800" max="12800" width="16.5" bestFit="1" customWidth="1"/>
    <col min="12801" max="12801" width="16" bestFit="1" customWidth="1"/>
    <col min="12802" max="12803" width="9.33203125" bestFit="1" customWidth="1"/>
    <col min="12806" max="12807" width="5.33203125" bestFit="1" customWidth="1"/>
    <col min="12808" max="12810" width="5" bestFit="1" customWidth="1"/>
    <col min="12811" max="12821" width="5.33203125" bestFit="1" customWidth="1"/>
    <col min="12822" max="12830" width="4.5" bestFit="1" customWidth="1"/>
    <col min="12850" max="12850" width="7" customWidth="1"/>
    <col min="13056" max="13056" width="16.5" bestFit="1" customWidth="1"/>
    <col min="13057" max="13057" width="16" bestFit="1" customWidth="1"/>
    <col min="13058" max="13059" width="9.33203125" bestFit="1" customWidth="1"/>
    <col min="13062" max="13063" width="5.33203125" bestFit="1" customWidth="1"/>
    <col min="13064" max="13066" width="5" bestFit="1" customWidth="1"/>
    <col min="13067" max="13077" width="5.33203125" bestFit="1" customWidth="1"/>
    <col min="13078" max="13086" width="4.5" bestFit="1" customWidth="1"/>
    <col min="13106" max="13106" width="7" customWidth="1"/>
    <col min="13312" max="13312" width="16.5" bestFit="1" customWidth="1"/>
    <col min="13313" max="13313" width="16" bestFit="1" customWidth="1"/>
    <col min="13314" max="13315" width="9.33203125" bestFit="1" customWidth="1"/>
    <col min="13318" max="13319" width="5.33203125" bestFit="1" customWidth="1"/>
    <col min="13320" max="13322" width="5" bestFit="1" customWidth="1"/>
    <col min="13323" max="13333" width="5.33203125" bestFit="1" customWidth="1"/>
    <col min="13334" max="13342" width="4.5" bestFit="1" customWidth="1"/>
    <col min="13362" max="13362" width="7" customWidth="1"/>
    <col min="13568" max="13568" width="16.5" bestFit="1" customWidth="1"/>
    <col min="13569" max="13569" width="16" bestFit="1" customWidth="1"/>
    <col min="13570" max="13571" width="9.33203125" bestFit="1" customWidth="1"/>
    <col min="13574" max="13575" width="5.33203125" bestFit="1" customWidth="1"/>
    <col min="13576" max="13578" width="5" bestFit="1" customWidth="1"/>
    <col min="13579" max="13589" width="5.33203125" bestFit="1" customWidth="1"/>
    <col min="13590" max="13598" width="4.5" bestFit="1" customWidth="1"/>
    <col min="13618" max="13618" width="7" customWidth="1"/>
    <col min="13824" max="13824" width="16.5" bestFit="1" customWidth="1"/>
    <col min="13825" max="13825" width="16" bestFit="1" customWidth="1"/>
    <col min="13826" max="13827" width="9.33203125" bestFit="1" customWidth="1"/>
    <col min="13830" max="13831" width="5.33203125" bestFit="1" customWidth="1"/>
    <col min="13832" max="13834" width="5" bestFit="1" customWidth="1"/>
    <col min="13835" max="13845" width="5.33203125" bestFit="1" customWidth="1"/>
    <col min="13846" max="13854" width="4.5" bestFit="1" customWidth="1"/>
    <col min="13874" max="13874" width="7" customWidth="1"/>
    <col min="14080" max="14080" width="16.5" bestFit="1" customWidth="1"/>
    <col min="14081" max="14081" width="16" bestFit="1" customWidth="1"/>
    <col min="14082" max="14083" width="9.33203125" bestFit="1" customWidth="1"/>
    <col min="14086" max="14087" width="5.33203125" bestFit="1" customWidth="1"/>
    <col min="14088" max="14090" width="5" bestFit="1" customWidth="1"/>
    <col min="14091" max="14101" width="5.33203125" bestFit="1" customWidth="1"/>
    <col min="14102" max="14110" width="4.5" bestFit="1" customWidth="1"/>
    <col min="14130" max="14130" width="7" customWidth="1"/>
    <col min="14336" max="14336" width="16.5" bestFit="1" customWidth="1"/>
    <col min="14337" max="14337" width="16" bestFit="1" customWidth="1"/>
    <col min="14338" max="14339" width="9.33203125" bestFit="1" customWidth="1"/>
    <col min="14342" max="14343" width="5.33203125" bestFit="1" customWidth="1"/>
    <col min="14344" max="14346" width="5" bestFit="1" customWidth="1"/>
    <col min="14347" max="14357" width="5.33203125" bestFit="1" customWidth="1"/>
    <col min="14358" max="14366" width="4.5" bestFit="1" customWidth="1"/>
    <col min="14386" max="14386" width="7" customWidth="1"/>
    <col min="14592" max="14592" width="16.5" bestFit="1" customWidth="1"/>
    <col min="14593" max="14593" width="16" bestFit="1" customWidth="1"/>
    <col min="14594" max="14595" width="9.33203125" bestFit="1" customWidth="1"/>
    <col min="14598" max="14599" width="5.33203125" bestFit="1" customWidth="1"/>
    <col min="14600" max="14602" width="5" bestFit="1" customWidth="1"/>
    <col min="14603" max="14613" width="5.33203125" bestFit="1" customWidth="1"/>
    <col min="14614" max="14622" width="4.5" bestFit="1" customWidth="1"/>
    <col min="14642" max="14642" width="7" customWidth="1"/>
    <col min="14848" max="14848" width="16.5" bestFit="1" customWidth="1"/>
    <col min="14849" max="14849" width="16" bestFit="1" customWidth="1"/>
    <col min="14850" max="14851" width="9.33203125" bestFit="1" customWidth="1"/>
    <col min="14854" max="14855" width="5.33203125" bestFit="1" customWidth="1"/>
    <col min="14856" max="14858" width="5" bestFit="1" customWidth="1"/>
    <col min="14859" max="14869" width="5.33203125" bestFit="1" customWidth="1"/>
    <col min="14870" max="14878" width="4.5" bestFit="1" customWidth="1"/>
    <col min="14898" max="14898" width="7" customWidth="1"/>
    <col min="15104" max="15104" width="16.5" bestFit="1" customWidth="1"/>
    <col min="15105" max="15105" width="16" bestFit="1" customWidth="1"/>
    <col min="15106" max="15107" width="9.33203125" bestFit="1" customWidth="1"/>
    <col min="15110" max="15111" width="5.33203125" bestFit="1" customWidth="1"/>
    <col min="15112" max="15114" width="5" bestFit="1" customWidth="1"/>
    <col min="15115" max="15125" width="5.33203125" bestFit="1" customWidth="1"/>
    <col min="15126" max="15134" width="4.5" bestFit="1" customWidth="1"/>
    <col min="15154" max="15154" width="7" customWidth="1"/>
    <col min="15360" max="15360" width="16.5" bestFit="1" customWidth="1"/>
    <col min="15361" max="15361" width="16" bestFit="1" customWidth="1"/>
    <col min="15362" max="15363" width="9.33203125" bestFit="1" customWidth="1"/>
    <col min="15366" max="15367" width="5.33203125" bestFit="1" customWidth="1"/>
    <col min="15368" max="15370" width="5" bestFit="1" customWidth="1"/>
    <col min="15371" max="15381" width="5.33203125" bestFit="1" customWidth="1"/>
    <col min="15382" max="15390" width="4.5" bestFit="1" customWidth="1"/>
    <col min="15410" max="15410" width="7" customWidth="1"/>
    <col min="15616" max="15616" width="16.5" bestFit="1" customWidth="1"/>
    <col min="15617" max="15617" width="16" bestFit="1" customWidth="1"/>
    <col min="15618" max="15619" width="9.33203125" bestFit="1" customWidth="1"/>
    <col min="15622" max="15623" width="5.33203125" bestFit="1" customWidth="1"/>
    <col min="15624" max="15626" width="5" bestFit="1" customWidth="1"/>
    <col min="15627" max="15637" width="5.33203125" bestFit="1" customWidth="1"/>
    <col min="15638" max="15646" width="4.5" bestFit="1" customWidth="1"/>
    <col min="15666" max="15666" width="7" customWidth="1"/>
    <col min="15872" max="15872" width="16.5" bestFit="1" customWidth="1"/>
    <col min="15873" max="15873" width="16" bestFit="1" customWidth="1"/>
    <col min="15874" max="15875" width="9.33203125" bestFit="1" customWidth="1"/>
    <col min="15878" max="15879" width="5.33203125" bestFit="1" customWidth="1"/>
    <col min="15880" max="15882" width="5" bestFit="1" customWidth="1"/>
    <col min="15883" max="15893" width="5.33203125" bestFit="1" customWidth="1"/>
    <col min="15894" max="15902" width="4.5" bestFit="1" customWidth="1"/>
    <col min="15922" max="15922" width="7" customWidth="1"/>
    <col min="16128" max="16128" width="16.5" bestFit="1" customWidth="1"/>
    <col min="16129" max="16129" width="16" bestFit="1" customWidth="1"/>
    <col min="16130" max="16131" width="9.33203125" bestFit="1" customWidth="1"/>
    <col min="16134" max="16135" width="5.33203125" bestFit="1" customWidth="1"/>
    <col min="16136" max="16138" width="5" bestFit="1" customWidth="1"/>
    <col min="16139" max="16149" width="5.33203125" bestFit="1" customWidth="1"/>
    <col min="16150" max="16158" width="4.5" bestFit="1" customWidth="1"/>
    <col min="16178" max="16178" width="7" customWidth="1"/>
  </cols>
  <sheetData>
    <row r="1" spans="1:50" x14ac:dyDescent="0.2">
      <c r="A1" s="1" t="s">
        <v>14</v>
      </c>
      <c r="B1" s="1" t="s">
        <v>15</v>
      </c>
      <c r="C1" s="2"/>
      <c r="D1" s="2"/>
    </row>
    <row r="2" spans="1:50" x14ac:dyDescent="0.2">
      <c r="A2" s="1" t="s">
        <v>16</v>
      </c>
      <c r="B2" s="36">
        <v>500</v>
      </c>
      <c r="C2" s="25"/>
      <c r="D2" s="2"/>
    </row>
    <row r="3" spans="1:50" x14ac:dyDescent="0.2">
      <c r="A3" s="1" t="s">
        <v>17</v>
      </c>
      <c r="B3" s="36">
        <v>20</v>
      </c>
      <c r="C3" s="2"/>
      <c r="D3" s="2"/>
    </row>
    <row r="4" spans="1:50" x14ac:dyDescent="0.2">
      <c r="A4" s="1" t="s">
        <v>18</v>
      </c>
      <c r="B4" s="1">
        <f>B3*B2</f>
        <v>10000</v>
      </c>
      <c r="C4" s="2"/>
      <c r="D4" s="2"/>
    </row>
    <row r="5" spans="1:50" x14ac:dyDescent="0.2">
      <c r="A5" s="1" t="s">
        <v>19</v>
      </c>
      <c r="B5" s="26">
        <v>800</v>
      </c>
      <c r="C5" s="2"/>
      <c r="D5" s="2"/>
      <c r="E5" s="3"/>
    </row>
    <row r="6" spans="1:50" x14ac:dyDescent="0.2">
      <c r="A6" s="1" t="s">
        <v>20</v>
      </c>
      <c r="B6" s="26">
        <v>500</v>
      </c>
      <c r="C6" s="2"/>
      <c r="D6" s="2"/>
    </row>
    <row r="7" spans="1:50" x14ac:dyDescent="0.2">
      <c r="A7" s="1" t="s">
        <v>21</v>
      </c>
      <c r="B7" s="4">
        <f>B6/B5</f>
        <v>0.625</v>
      </c>
      <c r="C7" s="2"/>
      <c r="D7" s="2"/>
    </row>
    <row r="8" spans="1:50" x14ac:dyDescent="0.2">
      <c r="A8" s="1" t="s">
        <v>24</v>
      </c>
      <c r="B8" s="27">
        <v>0.9</v>
      </c>
      <c r="C8" s="2"/>
      <c r="D8" s="2"/>
    </row>
    <row r="9" spans="1:50" x14ac:dyDescent="0.2">
      <c r="A9" s="1" t="s">
        <v>22</v>
      </c>
      <c r="B9" s="27">
        <v>0.1</v>
      </c>
      <c r="C9" s="5" t="s">
        <v>23</v>
      </c>
      <c r="D9" s="5">
        <f>LOOKUP(B9,F12:F210,E12:E210)</f>
        <v>108</v>
      </c>
      <c r="E9" s="2"/>
    </row>
    <row r="10" spans="1:50" x14ac:dyDescent="0.2"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</row>
    <row r="11" spans="1:50" x14ac:dyDescent="0.2">
      <c r="A11" s="28" t="s">
        <v>0</v>
      </c>
      <c r="B11" s="28" t="s">
        <v>1</v>
      </c>
      <c r="C11" s="35">
        <f>1-B8</f>
        <v>9.9999999999999978E-2</v>
      </c>
      <c r="D11" s="30" t="s">
        <v>25</v>
      </c>
      <c r="E11" s="31" t="str">
        <f>A11</f>
        <v>Sample size</v>
      </c>
      <c r="F11" s="31" t="s">
        <v>2</v>
      </c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 t="e">
        <f t="shared" ref="AJ11:AX11" si="0">AJ12*100</f>
        <v>#NUM!</v>
      </c>
      <c r="AK11" s="7" t="e">
        <f t="shared" si="0"/>
        <v>#NUM!</v>
      </c>
      <c r="AL11" s="7" t="e">
        <f t="shared" si="0"/>
        <v>#NUM!</v>
      </c>
      <c r="AM11" s="7" t="e">
        <f t="shared" si="0"/>
        <v>#NUM!</v>
      </c>
      <c r="AN11" s="7" t="e">
        <f t="shared" si="0"/>
        <v>#NUM!</v>
      </c>
      <c r="AO11" s="7" t="e">
        <f t="shared" si="0"/>
        <v>#NUM!</v>
      </c>
      <c r="AP11" s="7" t="e">
        <f t="shared" si="0"/>
        <v>#NUM!</v>
      </c>
      <c r="AQ11" s="7" t="e">
        <f t="shared" si="0"/>
        <v>#NUM!</v>
      </c>
      <c r="AR11" s="7" t="e">
        <f t="shared" si="0"/>
        <v>#NUM!</v>
      </c>
      <c r="AS11" s="7" t="e">
        <f t="shared" si="0"/>
        <v>#NUM!</v>
      </c>
      <c r="AT11" s="7" t="e">
        <f t="shared" si="0"/>
        <v>#NUM!</v>
      </c>
      <c r="AU11" s="7" t="e">
        <f t="shared" si="0"/>
        <v>#NUM!</v>
      </c>
      <c r="AV11" s="7" t="e">
        <f t="shared" si="0"/>
        <v>#NUM!</v>
      </c>
      <c r="AW11" s="7" t="e">
        <f t="shared" si="0"/>
        <v>#NUM!</v>
      </c>
      <c r="AX11" s="7" t="e">
        <f t="shared" si="0"/>
        <v>#NUM!</v>
      </c>
    </row>
    <row r="12" spans="1:50" x14ac:dyDescent="0.2">
      <c r="A12" s="32">
        <v>1</v>
      </c>
      <c r="B12" s="32">
        <f>A12-1</f>
        <v>0</v>
      </c>
      <c r="C12" s="30"/>
      <c r="D12" s="30"/>
      <c r="E12" s="29">
        <v>200</v>
      </c>
      <c r="F12" s="33">
        <f>D211</f>
        <v>7.303293815263362E-2</v>
      </c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 t="e">
        <f t="shared" ref="AJ12:AX12" si="1">NORMDIST(AJ13,$U$13,$U$12,FALSE)</f>
        <v>#NUM!</v>
      </c>
      <c r="AK12" s="8" t="e">
        <f t="shared" si="1"/>
        <v>#NUM!</v>
      </c>
      <c r="AL12" s="8" t="e">
        <f t="shared" si="1"/>
        <v>#NUM!</v>
      </c>
      <c r="AM12" s="8" t="e">
        <f t="shared" si="1"/>
        <v>#NUM!</v>
      </c>
      <c r="AN12" s="8" t="e">
        <f t="shared" si="1"/>
        <v>#NUM!</v>
      </c>
      <c r="AO12" s="8" t="e">
        <f t="shared" si="1"/>
        <v>#NUM!</v>
      </c>
      <c r="AP12" s="8" t="e">
        <f t="shared" si="1"/>
        <v>#NUM!</v>
      </c>
      <c r="AQ12" s="8" t="e">
        <f t="shared" si="1"/>
        <v>#NUM!</v>
      </c>
      <c r="AR12" s="8" t="e">
        <f t="shared" si="1"/>
        <v>#NUM!</v>
      </c>
      <c r="AS12" s="8" t="e">
        <f t="shared" si="1"/>
        <v>#NUM!</v>
      </c>
      <c r="AT12" s="8" t="e">
        <f t="shared" si="1"/>
        <v>#NUM!</v>
      </c>
      <c r="AU12" s="8" t="e">
        <f t="shared" si="1"/>
        <v>#NUM!</v>
      </c>
      <c r="AV12" s="8" t="e">
        <f t="shared" si="1"/>
        <v>#NUM!</v>
      </c>
      <c r="AW12" s="8" t="e">
        <f t="shared" si="1"/>
        <v>#NUM!</v>
      </c>
      <c r="AX12" s="8" t="e">
        <f t="shared" si="1"/>
        <v>#NUM!</v>
      </c>
    </row>
    <row r="13" spans="1:50" x14ac:dyDescent="0.2">
      <c r="A13" s="32">
        <v>2</v>
      </c>
      <c r="B13" s="32">
        <f t="shared" ref="B13:B76" si="2">A13-1</f>
        <v>1</v>
      </c>
      <c r="C13" s="28">
        <f>TINV($C$11,B13)</f>
        <v>6.3137515146750447</v>
      </c>
      <c r="D13" s="34">
        <f>C13*$B$6/($B$5*SQRT(A13))</f>
        <v>2.7903103192209748</v>
      </c>
      <c r="E13" s="29">
        <f>E12-1</f>
        <v>199</v>
      </c>
      <c r="F13" s="33">
        <f>D210</f>
        <v>7.3217937604416486E-2</v>
      </c>
      <c r="R13" s="6"/>
      <c r="S13" s="6"/>
      <c r="T13" s="6"/>
      <c r="U13" s="9"/>
      <c r="AJ13">
        <f t="shared" ref="AJ13:AX13" si="3">AI13+2</f>
        <v>2</v>
      </c>
      <c r="AK13">
        <f t="shared" si="3"/>
        <v>4</v>
      </c>
      <c r="AL13">
        <f t="shared" si="3"/>
        <v>6</v>
      </c>
      <c r="AM13">
        <f t="shared" si="3"/>
        <v>8</v>
      </c>
      <c r="AN13">
        <f t="shared" si="3"/>
        <v>10</v>
      </c>
      <c r="AO13">
        <f t="shared" si="3"/>
        <v>12</v>
      </c>
      <c r="AP13">
        <f t="shared" si="3"/>
        <v>14</v>
      </c>
      <c r="AQ13">
        <f t="shared" si="3"/>
        <v>16</v>
      </c>
      <c r="AR13">
        <f t="shared" si="3"/>
        <v>18</v>
      </c>
      <c r="AS13">
        <f t="shared" si="3"/>
        <v>20</v>
      </c>
      <c r="AT13">
        <f t="shared" si="3"/>
        <v>22</v>
      </c>
      <c r="AU13">
        <f t="shared" si="3"/>
        <v>24</v>
      </c>
      <c r="AV13">
        <f t="shared" si="3"/>
        <v>26</v>
      </c>
      <c r="AW13">
        <f t="shared" si="3"/>
        <v>28</v>
      </c>
      <c r="AX13">
        <f t="shared" si="3"/>
        <v>30</v>
      </c>
    </row>
    <row r="14" spans="1:50" x14ac:dyDescent="0.2">
      <c r="A14" s="32">
        <v>3</v>
      </c>
      <c r="B14" s="32">
        <f t="shared" si="2"/>
        <v>2</v>
      </c>
      <c r="C14" s="28">
        <f>TINV($C$11,B14)</f>
        <v>2.9199855803537269</v>
      </c>
      <c r="D14" s="34">
        <f t="shared" ref="D14:D77" si="4">C14*$B$6/($B$5*SQRT(A14))</f>
        <v>1.0536590380294062</v>
      </c>
      <c r="E14" s="29">
        <f t="shared" ref="E14:E77" si="5">E13-1</f>
        <v>198</v>
      </c>
      <c r="F14" s="33">
        <f>D209</f>
        <v>7.3404350128073795E-2</v>
      </c>
      <c r="R14" s="6"/>
      <c r="S14" s="6"/>
      <c r="T14" s="6"/>
    </row>
    <row r="15" spans="1:50" x14ac:dyDescent="0.2">
      <c r="A15" s="32">
        <v>4</v>
      </c>
      <c r="B15" s="32">
        <f t="shared" si="2"/>
        <v>3</v>
      </c>
      <c r="C15" s="28">
        <f t="shared" ref="C15:C78" si="6">TINV($C$11,B15)</f>
        <v>2.3533634348018242</v>
      </c>
      <c r="D15" s="34">
        <f t="shared" si="4"/>
        <v>0.73542607337556998</v>
      </c>
      <c r="E15" s="29">
        <f t="shared" si="5"/>
        <v>197</v>
      </c>
      <c r="F15" s="33">
        <f>D208</f>
        <v>7.3592193805294151E-2</v>
      </c>
      <c r="R15" s="6"/>
      <c r="S15" s="6"/>
      <c r="T15" s="6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 t="e">
        <f t="shared" ref="AJ15:AX15" si="7">NORMDIST(AJ16,$U$16,$U$15,FALSE)</f>
        <v>#NUM!</v>
      </c>
      <c r="AK15" s="8" t="e">
        <f t="shared" si="7"/>
        <v>#NUM!</v>
      </c>
      <c r="AL15" s="8" t="e">
        <f t="shared" si="7"/>
        <v>#NUM!</v>
      </c>
      <c r="AM15" s="8" t="e">
        <f t="shared" si="7"/>
        <v>#NUM!</v>
      </c>
      <c r="AN15" s="8" t="e">
        <f t="shared" si="7"/>
        <v>#NUM!</v>
      </c>
      <c r="AO15" s="8" t="e">
        <f t="shared" si="7"/>
        <v>#NUM!</v>
      </c>
      <c r="AP15" s="8" t="e">
        <f t="shared" si="7"/>
        <v>#NUM!</v>
      </c>
      <c r="AQ15" s="8" t="e">
        <f t="shared" si="7"/>
        <v>#NUM!</v>
      </c>
      <c r="AR15" s="8" t="e">
        <f t="shared" si="7"/>
        <v>#NUM!</v>
      </c>
      <c r="AS15" s="8" t="e">
        <f t="shared" si="7"/>
        <v>#NUM!</v>
      </c>
      <c r="AT15" s="8" t="e">
        <f t="shared" si="7"/>
        <v>#NUM!</v>
      </c>
      <c r="AU15" s="8" t="e">
        <f t="shared" si="7"/>
        <v>#NUM!</v>
      </c>
      <c r="AV15" s="8" t="e">
        <f t="shared" si="7"/>
        <v>#NUM!</v>
      </c>
      <c r="AW15" s="8" t="e">
        <f t="shared" si="7"/>
        <v>#NUM!</v>
      </c>
      <c r="AX15" s="8" t="e">
        <f t="shared" si="7"/>
        <v>#NUM!</v>
      </c>
    </row>
    <row r="16" spans="1:50" x14ac:dyDescent="0.2">
      <c r="A16" s="32">
        <v>5</v>
      </c>
      <c r="B16" s="32">
        <f t="shared" si="2"/>
        <v>4</v>
      </c>
      <c r="C16" s="28">
        <f t="shared" si="6"/>
        <v>2.1318467863266504</v>
      </c>
      <c r="D16" s="34">
        <f t="shared" si="4"/>
        <v>0.59586929148010748</v>
      </c>
      <c r="E16" s="29">
        <f t="shared" si="5"/>
        <v>196</v>
      </c>
      <c r="F16" s="33">
        <f>D207</f>
        <v>7.3781487043368274E-2</v>
      </c>
      <c r="R16" s="6"/>
      <c r="S16" s="6"/>
      <c r="T16" s="6"/>
      <c r="U16" s="9"/>
      <c r="AJ16">
        <f t="shared" ref="AJ16:AX16" si="8">AJ13</f>
        <v>2</v>
      </c>
      <c r="AK16">
        <f t="shared" si="8"/>
        <v>4</v>
      </c>
      <c r="AL16">
        <f t="shared" si="8"/>
        <v>6</v>
      </c>
      <c r="AM16">
        <f t="shared" si="8"/>
        <v>8</v>
      </c>
      <c r="AN16">
        <f t="shared" si="8"/>
        <v>10</v>
      </c>
      <c r="AO16">
        <f t="shared" si="8"/>
        <v>12</v>
      </c>
      <c r="AP16">
        <f t="shared" si="8"/>
        <v>14</v>
      </c>
      <c r="AQ16">
        <f t="shared" si="8"/>
        <v>16</v>
      </c>
      <c r="AR16">
        <f t="shared" si="8"/>
        <v>18</v>
      </c>
      <c r="AS16">
        <f t="shared" si="8"/>
        <v>20</v>
      </c>
      <c r="AT16">
        <f t="shared" si="8"/>
        <v>22</v>
      </c>
      <c r="AU16">
        <f t="shared" si="8"/>
        <v>24</v>
      </c>
      <c r="AV16">
        <f t="shared" si="8"/>
        <v>26</v>
      </c>
      <c r="AW16">
        <f t="shared" si="8"/>
        <v>28</v>
      </c>
      <c r="AX16">
        <f t="shared" si="8"/>
        <v>30</v>
      </c>
    </row>
    <row r="17" spans="1:50" x14ac:dyDescent="0.2">
      <c r="A17" s="32">
        <v>6</v>
      </c>
      <c r="B17" s="32">
        <f t="shared" si="2"/>
        <v>5</v>
      </c>
      <c r="C17" s="28">
        <f t="shared" si="6"/>
        <v>2.0150483733330233</v>
      </c>
      <c r="D17" s="34">
        <f t="shared" si="4"/>
        <v>0.51415003350949684</v>
      </c>
      <c r="E17" s="29">
        <f t="shared" si="5"/>
        <v>195</v>
      </c>
      <c r="F17" s="33">
        <f>D206</f>
        <v>7.3972248582763397E-2</v>
      </c>
      <c r="R17" s="6"/>
      <c r="S17" s="6"/>
      <c r="T17" s="6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 t="e">
        <f t="shared" ref="AJ17:AX17" si="9">AJ18*100</f>
        <v>#NUM!</v>
      </c>
      <c r="AK17" s="7" t="e">
        <f t="shared" si="9"/>
        <v>#NUM!</v>
      </c>
      <c r="AL17" s="7" t="e">
        <f t="shared" si="9"/>
        <v>#NUM!</v>
      </c>
      <c r="AM17" s="7" t="e">
        <f t="shared" si="9"/>
        <v>#NUM!</v>
      </c>
      <c r="AN17" s="7" t="e">
        <f t="shared" si="9"/>
        <v>#NUM!</v>
      </c>
      <c r="AO17" s="7" t="e">
        <f t="shared" si="9"/>
        <v>#NUM!</v>
      </c>
      <c r="AP17" s="7" t="e">
        <f t="shared" si="9"/>
        <v>#NUM!</v>
      </c>
      <c r="AQ17" s="7" t="e">
        <f t="shared" si="9"/>
        <v>#NUM!</v>
      </c>
      <c r="AR17" s="7" t="e">
        <f t="shared" si="9"/>
        <v>#NUM!</v>
      </c>
      <c r="AS17" s="7" t="e">
        <f t="shared" si="9"/>
        <v>#NUM!</v>
      </c>
      <c r="AT17" s="7" t="e">
        <f t="shared" si="9"/>
        <v>#NUM!</v>
      </c>
      <c r="AU17" s="7" t="e">
        <f t="shared" si="9"/>
        <v>#NUM!</v>
      </c>
      <c r="AV17" s="7" t="e">
        <f t="shared" si="9"/>
        <v>#NUM!</v>
      </c>
      <c r="AW17" s="7" t="e">
        <f t="shared" si="9"/>
        <v>#NUM!</v>
      </c>
      <c r="AX17" s="7" t="e">
        <f t="shared" si="9"/>
        <v>#NUM!</v>
      </c>
    </row>
    <row r="18" spans="1:50" x14ac:dyDescent="0.2">
      <c r="A18" s="32">
        <v>7</v>
      </c>
      <c r="B18" s="32">
        <f t="shared" si="2"/>
        <v>6</v>
      </c>
      <c r="C18" s="28">
        <f t="shared" si="6"/>
        <v>1.9431802805153033</v>
      </c>
      <c r="D18" s="34">
        <f t="shared" si="4"/>
        <v>0.45903319417930555</v>
      </c>
      <c r="E18" s="29">
        <f t="shared" si="5"/>
        <v>194</v>
      </c>
      <c r="F18" s="33">
        <f>D205</f>
        <v>7.4164497504920879E-2</v>
      </c>
      <c r="R18" s="6"/>
      <c r="S18" s="6"/>
      <c r="T18" s="6"/>
      <c r="U18" s="6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 t="e">
        <f t="shared" ref="AJ18:AX18" si="10">AJ15+AJ12</f>
        <v>#NUM!</v>
      </c>
      <c r="AK18" s="8" t="e">
        <f t="shared" si="10"/>
        <v>#NUM!</v>
      </c>
      <c r="AL18" s="8" t="e">
        <f t="shared" si="10"/>
        <v>#NUM!</v>
      </c>
      <c r="AM18" s="8" t="e">
        <f t="shared" si="10"/>
        <v>#NUM!</v>
      </c>
      <c r="AN18" s="8" t="e">
        <f t="shared" si="10"/>
        <v>#NUM!</v>
      </c>
      <c r="AO18" s="8" t="e">
        <f t="shared" si="10"/>
        <v>#NUM!</v>
      </c>
      <c r="AP18" s="8" t="e">
        <f t="shared" si="10"/>
        <v>#NUM!</v>
      </c>
      <c r="AQ18" s="8" t="e">
        <f t="shared" si="10"/>
        <v>#NUM!</v>
      </c>
      <c r="AR18" s="8" t="e">
        <f t="shared" si="10"/>
        <v>#NUM!</v>
      </c>
      <c r="AS18" s="8" t="e">
        <f t="shared" si="10"/>
        <v>#NUM!</v>
      </c>
      <c r="AT18" s="8" t="e">
        <f t="shared" si="10"/>
        <v>#NUM!</v>
      </c>
      <c r="AU18" s="8" t="e">
        <f t="shared" si="10"/>
        <v>#NUM!</v>
      </c>
      <c r="AV18" s="8" t="e">
        <f t="shared" si="10"/>
        <v>#NUM!</v>
      </c>
      <c r="AW18" s="8" t="e">
        <f t="shared" si="10"/>
        <v>#NUM!</v>
      </c>
      <c r="AX18" s="8" t="e">
        <f t="shared" si="10"/>
        <v>#NUM!</v>
      </c>
    </row>
    <row r="19" spans="1:50" x14ac:dyDescent="0.2">
      <c r="A19" s="32">
        <v>8</v>
      </c>
      <c r="B19" s="32">
        <f t="shared" si="2"/>
        <v>7</v>
      </c>
      <c r="C19" s="28">
        <f t="shared" si="6"/>
        <v>1.8945786050900073</v>
      </c>
      <c r="D19" s="34">
        <f t="shared" si="4"/>
        <v>0.41864668098440444</v>
      </c>
      <c r="E19" s="29">
        <f t="shared" si="5"/>
        <v>193</v>
      </c>
      <c r="F19" s="33">
        <f>D204</f>
        <v>7.4358253240272371E-2</v>
      </c>
      <c r="R19" s="6"/>
      <c r="S19" s="6"/>
      <c r="T19" s="6"/>
      <c r="AJ19">
        <f t="shared" ref="AJ19:AX19" si="11">AJ16</f>
        <v>2</v>
      </c>
      <c r="AK19">
        <f t="shared" si="11"/>
        <v>4</v>
      </c>
      <c r="AL19">
        <f t="shared" si="11"/>
        <v>6</v>
      </c>
      <c r="AM19">
        <f t="shared" si="11"/>
        <v>8</v>
      </c>
      <c r="AN19">
        <f t="shared" si="11"/>
        <v>10</v>
      </c>
      <c r="AO19">
        <f t="shared" si="11"/>
        <v>12</v>
      </c>
      <c r="AP19">
        <f t="shared" si="11"/>
        <v>14</v>
      </c>
      <c r="AQ19">
        <f t="shared" si="11"/>
        <v>16</v>
      </c>
      <c r="AR19">
        <f t="shared" si="11"/>
        <v>18</v>
      </c>
      <c r="AS19">
        <f t="shared" si="11"/>
        <v>20</v>
      </c>
      <c r="AT19">
        <f t="shared" si="11"/>
        <v>22</v>
      </c>
      <c r="AU19">
        <f t="shared" si="11"/>
        <v>24</v>
      </c>
      <c r="AV19">
        <f t="shared" si="11"/>
        <v>26</v>
      </c>
      <c r="AW19">
        <f t="shared" si="11"/>
        <v>28</v>
      </c>
      <c r="AX19">
        <f t="shared" si="11"/>
        <v>30</v>
      </c>
    </row>
    <row r="20" spans="1:50" x14ac:dyDescent="0.2">
      <c r="A20" s="32">
        <v>9</v>
      </c>
      <c r="B20" s="32">
        <f t="shared" si="2"/>
        <v>8</v>
      </c>
      <c r="C20" s="28">
        <f t="shared" si="6"/>
        <v>1.8595480375308981</v>
      </c>
      <c r="D20" s="34">
        <f t="shared" si="4"/>
        <v>0.38740584115227045</v>
      </c>
      <c r="E20" s="29">
        <f t="shared" si="5"/>
        <v>192</v>
      </c>
      <c r="F20" s="33">
        <f>D203</f>
        <v>7.4553535576489902E-2</v>
      </c>
      <c r="R20" s="6"/>
      <c r="S20" s="6"/>
      <c r="T20" s="6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 t="e">
        <f t="shared" ref="AJ20:AX20" si="12">AJ18*100</f>
        <v>#NUM!</v>
      </c>
      <c r="AK20" s="10" t="e">
        <f t="shared" si="12"/>
        <v>#NUM!</v>
      </c>
      <c r="AL20" s="10" t="e">
        <f t="shared" si="12"/>
        <v>#NUM!</v>
      </c>
      <c r="AM20" s="10" t="e">
        <f t="shared" si="12"/>
        <v>#NUM!</v>
      </c>
      <c r="AN20" s="10" t="e">
        <f t="shared" si="12"/>
        <v>#NUM!</v>
      </c>
      <c r="AO20" s="10" t="e">
        <f t="shared" si="12"/>
        <v>#NUM!</v>
      </c>
      <c r="AP20" s="10" t="e">
        <f t="shared" si="12"/>
        <v>#NUM!</v>
      </c>
      <c r="AQ20" s="10" t="e">
        <f t="shared" si="12"/>
        <v>#NUM!</v>
      </c>
      <c r="AR20" s="10" t="e">
        <f t="shared" si="12"/>
        <v>#NUM!</v>
      </c>
      <c r="AS20" s="10" t="e">
        <f t="shared" si="12"/>
        <v>#NUM!</v>
      </c>
      <c r="AT20" s="10" t="e">
        <f t="shared" si="12"/>
        <v>#NUM!</v>
      </c>
      <c r="AU20" s="10" t="e">
        <f t="shared" si="12"/>
        <v>#NUM!</v>
      </c>
      <c r="AV20" s="10" t="e">
        <f t="shared" si="12"/>
        <v>#NUM!</v>
      </c>
      <c r="AW20" s="10" t="e">
        <f t="shared" si="12"/>
        <v>#NUM!</v>
      </c>
      <c r="AX20" s="10" t="e">
        <f t="shared" si="12"/>
        <v>#NUM!</v>
      </c>
    </row>
    <row r="21" spans="1:50" x14ac:dyDescent="0.2">
      <c r="A21" s="32">
        <v>10</v>
      </c>
      <c r="B21" s="32">
        <f t="shared" si="2"/>
        <v>9</v>
      </c>
      <c r="C21" s="28">
        <f t="shared" si="6"/>
        <v>1.8331129326562374</v>
      </c>
      <c r="D21" s="34">
        <f t="shared" si="4"/>
        <v>0.36230075471903511</v>
      </c>
      <c r="E21" s="29">
        <f t="shared" si="5"/>
        <v>191</v>
      </c>
      <c r="F21" s="33">
        <f>D202</f>
        <v>7.475036466697689E-2</v>
      </c>
      <c r="R21" s="6"/>
      <c r="S21" s="6"/>
      <c r="T21" s="6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>
        <v>27</v>
      </c>
      <c r="AK21" s="10">
        <v>29</v>
      </c>
      <c r="AL21" s="10">
        <v>31</v>
      </c>
      <c r="AM21" s="10">
        <v>33</v>
      </c>
      <c r="AN21" s="10">
        <v>35</v>
      </c>
      <c r="AO21" s="10">
        <v>37</v>
      </c>
      <c r="AP21" s="10">
        <v>39</v>
      </c>
      <c r="AQ21" s="10">
        <v>41</v>
      </c>
      <c r="AR21" s="10">
        <v>43</v>
      </c>
      <c r="AS21" s="10"/>
      <c r="AT21" s="10"/>
      <c r="AU21" s="10"/>
      <c r="AV21" s="10"/>
      <c r="AW21" s="10"/>
      <c r="AX21" s="10"/>
    </row>
    <row r="22" spans="1:50" x14ac:dyDescent="0.2">
      <c r="A22" s="32">
        <v>11</v>
      </c>
      <c r="B22" s="32">
        <f t="shared" si="2"/>
        <v>10</v>
      </c>
      <c r="C22" s="28">
        <f t="shared" si="6"/>
        <v>1.812461122811676</v>
      </c>
      <c r="D22" s="34">
        <f t="shared" si="4"/>
        <v>0.3415484938336697</v>
      </c>
      <c r="E22" s="29">
        <f t="shared" si="5"/>
        <v>190</v>
      </c>
      <c r="F22" s="33">
        <f>D201</f>
        <v>7.4948761039603254E-2</v>
      </c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>
        <v>27</v>
      </c>
      <c r="AK22" s="10">
        <v>29</v>
      </c>
      <c r="AL22" s="10">
        <v>31</v>
      </c>
      <c r="AM22" s="10">
        <v>33</v>
      </c>
      <c r="AN22" s="10">
        <v>35</v>
      </c>
      <c r="AO22" s="10">
        <v>37</v>
      </c>
      <c r="AP22" s="10"/>
      <c r="AQ22" s="10"/>
      <c r="AR22" s="10"/>
      <c r="AS22" s="10"/>
      <c r="AT22" s="10"/>
      <c r="AU22" s="10"/>
      <c r="AV22" s="10"/>
      <c r="AW22" s="10"/>
      <c r="AX22" s="10"/>
    </row>
    <row r="23" spans="1:50" x14ac:dyDescent="0.2">
      <c r="A23" s="32">
        <v>12</v>
      </c>
      <c r="B23" s="32">
        <f t="shared" si="2"/>
        <v>11</v>
      </c>
      <c r="C23" s="28">
        <f t="shared" si="6"/>
        <v>1.7958848187040437</v>
      </c>
      <c r="D23" s="34">
        <f t="shared" si="4"/>
        <v>0.32401705734760683</v>
      </c>
      <c r="E23" s="29">
        <f t="shared" si="5"/>
        <v>189</v>
      </c>
      <c r="F23" s="33">
        <f>D200</f>
        <v>7.5148745605702769E-2</v>
      </c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>
        <v>27</v>
      </c>
      <c r="AK23" s="10">
        <v>29</v>
      </c>
      <c r="AL23" s="10">
        <v>31</v>
      </c>
      <c r="AM23" s="10">
        <v>33</v>
      </c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</row>
    <row r="24" spans="1:50" x14ac:dyDescent="0.2">
      <c r="A24" s="32">
        <v>13</v>
      </c>
      <c r="B24" s="32">
        <f t="shared" si="2"/>
        <v>12</v>
      </c>
      <c r="C24" s="28">
        <f t="shared" si="6"/>
        <v>1.7822875556493201</v>
      </c>
      <c r="D24" s="34">
        <f t="shared" si="4"/>
        <v>0.30894851776514431</v>
      </c>
      <c r="E24" s="29">
        <f t="shared" si="5"/>
        <v>188</v>
      </c>
      <c r="F24" s="33">
        <f>D199</f>
        <v>7.5350339669329844E-2</v>
      </c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>
        <v>27</v>
      </c>
      <c r="AK24" s="10">
        <v>29</v>
      </c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</row>
    <row r="25" spans="1:50" x14ac:dyDescent="0.2">
      <c r="A25" s="32">
        <v>14</v>
      </c>
      <c r="B25" s="32">
        <f t="shared" si="2"/>
        <v>13</v>
      </c>
      <c r="C25" s="28">
        <f t="shared" si="6"/>
        <v>1.7709333959868738</v>
      </c>
      <c r="D25" s="34">
        <f t="shared" si="4"/>
        <v>0.29581366172227447</v>
      </c>
      <c r="E25" s="29">
        <f t="shared" si="5"/>
        <v>187</v>
      </c>
      <c r="F25" s="33">
        <f>D198</f>
        <v>7.5553564936793285E-2</v>
      </c>
      <c r="Y25" s="10"/>
      <c r="Z25" s="10"/>
      <c r="AA25" s="10"/>
      <c r="AB25" s="10"/>
      <c r="AC25" s="10"/>
      <c r="AD25" s="10"/>
      <c r="AE25" s="10"/>
      <c r="AF25" s="10"/>
    </row>
    <row r="26" spans="1:50" x14ac:dyDescent="0.2">
      <c r="A26" s="32">
        <v>15</v>
      </c>
      <c r="B26" s="32">
        <f t="shared" si="2"/>
        <v>14</v>
      </c>
      <c r="C26" s="28">
        <f t="shared" si="6"/>
        <v>1.761310135774893</v>
      </c>
      <c r="D26" s="34">
        <f t="shared" si="4"/>
        <v>0.28423020097343688</v>
      </c>
      <c r="E26" s="29">
        <f t="shared" si="5"/>
        <v>186</v>
      </c>
      <c r="F26" s="33">
        <f>D197</f>
        <v>7.575844352647837E-2</v>
      </c>
      <c r="Z26" s="10"/>
      <c r="AA26" s="10"/>
      <c r="AB26" s="10"/>
      <c r="AC26" s="10"/>
      <c r="AD26" s="10"/>
    </row>
    <row r="27" spans="1:50" x14ac:dyDescent="0.2">
      <c r="A27" s="32">
        <v>16</v>
      </c>
      <c r="B27" s="32">
        <f t="shared" si="2"/>
        <v>15</v>
      </c>
      <c r="C27" s="28">
        <f t="shared" si="6"/>
        <v>1.7530503556925723</v>
      </c>
      <c r="D27" s="34">
        <f t="shared" si="4"/>
        <v>0.27391411807696442</v>
      </c>
      <c r="E27" s="29">
        <f t="shared" si="5"/>
        <v>185</v>
      </c>
      <c r="F27" s="33">
        <f>D196</f>
        <v>7.5964997978955326E-2</v>
      </c>
      <c r="Z27" s="10"/>
      <c r="AA27" s="10"/>
      <c r="AB27" s="10"/>
      <c r="AC27" s="10"/>
    </row>
    <row r="28" spans="1:50" x14ac:dyDescent="0.2">
      <c r="A28" s="32">
        <v>17</v>
      </c>
      <c r="B28" s="32">
        <f t="shared" si="2"/>
        <v>16</v>
      </c>
      <c r="C28" s="28">
        <f t="shared" si="6"/>
        <v>1.7458836762762506</v>
      </c>
      <c r="D28" s="34">
        <f t="shared" si="4"/>
        <v>0.26464936791649452</v>
      </c>
      <c r="E28" s="29">
        <f t="shared" si="5"/>
        <v>184</v>
      </c>
      <c r="F28" s="33">
        <f>D195</f>
        <v>7.6173251267402514E-2</v>
      </c>
      <c r="AA28" s="10"/>
      <c r="AB28" s="10"/>
      <c r="AC28" s="10"/>
    </row>
    <row r="29" spans="1:50" x14ac:dyDescent="0.2">
      <c r="A29" s="32">
        <v>18</v>
      </c>
      <c r="B29" s="32">
        <f t="shared" si="2"/>
        <v>17</v>
      </c>
      <c r="C29" s="28">
        <f t="shared" si="6"/>
        <v>1.7396067260750732</v>
      </c>
      <c r="D29" s="34">
        <f t="shared" si="4"/>
        <v>0.25626827345946107</v>
      </c>
      <c r="E29" s="29">
        <f t="shared" si="5"/>
        <v>183</v>
      </c>
      <c r="F29" s="33">
        <f>D194</f>
        <v>7.6383226808336091E-2</v>
      </c>
      <c r="AA29" s="10"/>
      <c r="AB29" s="10"/>
    </row>
    <row r="30" spans="1:50" x14ac:dyDescent="0.2">
      <c r="A30" s="32">
        <v>19</v>
      </c>
      <c r="B30" s="32">
        <f t="shared" si="2"/>
        <v>18</v>
      </c>
      <c r="C30" s="28">
        <f t="shared" si="6"/>
        <v>1.7340636066175394</v>
      </c>
      <c r="D30" s="34">
        <f t="shared" si="4"/>
        <v>0.24863842180649742</v>
      </c>
      <c r="E30" s="29">
        <f t="shared" si="5"/>
        <v>182</v>
      </c>
      <c r="F30" s="33">
        <f>D193</f>
        <v>7.6594948472675242E-2</v>
      </c>
    </row>
    <row r="31" spans="1:50" x14ac:dyDescent="0.2">
      <c r="A31" s="32">
        <v>20</v>
      </c>
      <c r="B31" s="32">
        <f t="shared" si="2"/>
        <v>19</v>
      </c>
      <c r="C31" s="28">
        <f t="shared" si="6"/>
        <v>1.7291328115213698</v>
      </c>
      <c r="D31" s="34">
        <f t="shared" si="4"/>
        <v>0.24165365679294465</v>
      </c>
      <c r="E31" s="29">
        <f t="shared" si="5"/>
        <v>181</v>
      </c>
      <c r="F31" s="33">
        <f>D192</f>
        <v>7.6808440597139871E-2</v>
      </c>
    </row>
    <row r="32" spans="1:50" x14ac:dyDescent="0.2">
      <c r="A32" s="32">
        <v>21</v>
      </c>
      <c r="B32" s="32">
        <f t="shared" si="2"/>
        <v>20</v>
      </c>
      <c r="C32" s="28">
        <f t="shared" si="6"/>
        <v>1.7247182429207881</v>
      </c>
      <c r="D32" s="34">
        <f t="shared" si="4"/>
        <v>0.23522773513856385</v>
      </c>
      <c r="E32" s="29">
        <f t="shared" si="5"/>
        <v>180</v>
      </c>
      <c r="F32" s="33">
        <f>D191</f>
        <v>7.7023727996005431E-2</v>
      </c>
    </row>
    <row r="33" spans="1:6" x14ac:dyDescent="0.2">
      <c r="A33" s="32">
        <v>22</v>
      </c>
      <c r="B33" s="32">
        <f t="shared" si="2"/>
        <v>21</v>
      </c>
      <c r="C33" s="28">
        <f t="shared" si="6"/>
        <v>1.7207429028118781</v>
      </c>
      <c r="D33" s="34">
        <f t="shared" si="4"/>
        <v>0.22928976221457809</v>
      </c>
      <c r="E33" s="29">
        <f t="shared" si="5"/>
        <v>179</v>
      </c>
      <c r="F33" s="33">
        <f>D190</f>
        <v>7.7240835973218264E-2</v>
      </c>
    </row>
    <row r="34" spans="1:6" x14ac:dyDescent="0.2">
      <c r="A34" s="32">
        <v>23</v>
      </c>
      <c r="B34" s="32">
        <f t="shared" si="2"/>
        <v>22</v>
      </c>
      <c r="C34" s="28">
        <f t="shared" si="6"/>
        <v>1.7171443743802424</v>
      </c>
      <c r="D34" s="34">
        <f t="shared" si="4"/>
        <v>0.22378084567206158</v>
      </c>
      <c r="E34" s="29">
        <f t="shared" si="5"/>
        <v>178</v>
      </c>
      <c r="F34" s="33">
        <f>D189</f>
        <v>7.7459790334890477E-2</v>
      </c>
    </row>
    <row r="35" spans="1:6" x14ac:dyDescent="0.2">
      <c r="A35" s="32">
        <v>24</v>
      </c>
      <c r="B35" s="32">
        <f t="shared" si="2"/>
        <v>23</v>
      </c>
      <c r="C35" s="28">
        <f t="shared" si="6"/>
        <v>1.7138715277470482</v>
      </c>
      <c r="D35" s="34">
        <f t="shared" si="4"/>
        <v>0.21865160039919426</v>
      </c>
      <c r="E35" s="29">
        <f t="shared" si="5"/>
        <v>177</v>
      </c>
      <c r="F35" s="33">
        <f>D188</f>
        <v>7.7680617402187194E-2</v>
      </c>
    </row>
    <row r="36" spans="1:6" x14ac:dyDescent="0.2">
      <c r="A36" s="32">
        <v>25</v>
      </c>
      <c r="B36" s="32">
        <f t="shared" si="2"/>
        <v>24</v>
      </c>
      <c r="C36" s="28">
        <f t="shared" si="6"/>
        <v>1.7108820799094284</v>
      </c>
      <c r="D36" s="34">
        <f t="shared" si="4"/>
        <v>0.21386025998867855</v>
      </c>
      <c r="E36" s="29">
        <f t="shared" si="5"/>
        <v>176</v>
      </c>
      <c r="F36" s="33">
        <f>D187</f>
        <v>7.7903344024618126E-2</v>
      </c>
    </row>
    <row r="37" spans="1:6" x14ac:dyDescent="0.2">
      <c r="A37" s="32">
        <v>26</v>
      </c>
      <c r="B37" s="32">
        <f t="shared" si="2"/>
        <v>25</v>
      </c>
      <c r="C37" s="28">
        <f t="shared" si="6"/>
        <v>1.7081407612518986</v>
      </c>
      <c r="D37" s="34">
        <f t="shared" si="4"/>
        <v>0.20937122773044869</v>
      </c>
      <c r="E37" s="29">
        <f t="shared" si="5"/>
        <v>175</v>
      </c>
      <c r="F37" s="33">
        <f>D186</f>
        <v>7.8127997593754786E-2</v>
      </c>
    </row>
    <row r="38" spans="1:6" x14ac:dyDescent="0.2">
      <c r="A38" s="32">
        <v>27</v>
      </c>
      <c r="B38" s="32">
        <f t="shared" si="2"/>
        <v>26</v>
      </c>
      <c r="C38" s="28">
        <f t="shared" si="6"/>
        <v>1.7056179197592738</v>
      </c>
      <c r="D38" s="34">
        <f t="shared" si="4"/>
        <v>0.20515395106409712</v>
      </c>
      <c r="E38" s="29">
        <f t="shared" si="5"/>
        <v>174</v>
      </c>
      <c r="F38" s="33">
        <f>D185</f>
        <v>7.8354606057380205E-2</v>
      </c>
    </row>
    <row r="39" spans="1:6" x14ac:dyDescent="0.2">
      <c r="A39" s="32">
        <v>28</v>
      </c>
      <c r="B39" s="32">
        <f t="shared" si="2"/>
        <v>27</v>
      </c>
      <c r="C39" s="28">
        <f t="shared" si="6"/>
        <v>1.7032884457221271</v>
      </c>
      <c r="D39" s="34">
        <f t="shared" si="4"/>
        <v>0.20118203742814669</v>
      </c>
      <c r="E39" s="29">
        <f t="shared" si="5"/>
        <v>173</v>
      </c>
      <c r="F39" s="33">
        <f>D184</f>
        <v>7.8583197934099486E-2</v>
      </c>
    </row>
    <row r="40" spans="1:6" x14ac:dyDescent="0.2">
      <c r="A40" s="32">
        <v>29</v>
      </c>
      <c r="B40" s="32">
        <f t="shared" si="2"/>
        <v>28</v>
      </c>
      <c r="C40" s="28">
        <f t="shared" si="6"/>
        <v>1.7011309342659326</v>
      </c>
      <c r="D40" s="34">
        <f t="shared" si="4"/>
        <v>0.19743255257622283</v>
      </c>
      <c r="E40" s="29">
        <f t="shared" si="5"/>
        <v>172</v>
      </c>
      <c r="F40" s="33">
        <f>D183</f>
        <v>7.8813802328414395E-2</v>
      </c>
    </row>
    <row r="41" spans="1:6" x14ac:dyDescent="0.2">
      <c r="A41" s="32">
        <v>30</v>
      </c>
      <c r="B41" s="32">
        <f t="shared" si="2"/>
        <v>29</v>
      </c>
      <c r="C41" s="28">
        <f t="shared" si="6"/>
        <v>1.6991270265334986</v>
      </c>
      <c r="D41" s="34">
        <f t="shared" si="4"/>
        <v>0.19388545843730751</v>
      </c>
      <c r="E41" s="29">
        <f t="shared" si="5"/>
        <v>171</v>
      </c>
      <c r="F41" s="33">
        <f>D182</f>
        <v>7.9046448946293604E-2</v>
      </c>
    </row>
    <row r="42" spans="1:6" x14ac:dyDescent="0.2">
      <c r="A42" s="32">
        <v>31</v>
      </c>
      <c r="B42" s="32">
        <f t="shared" si="2"/>
        <v>30</v>
      </c>
      <c r="C42" s="28">
        <f t="shared" si="6"/>
        <v>1.6972608865939587</v>
      </c>
      <c r="D42" s="34">
        <f t="shared" si="4"/>
        <v>0.19052315884683735</v>
      </c>
      <c r="E42" s="29">
        <f t="shared" si="5"/>
        <v>170</v>
      </c>
      <c r="F42" s="33">
        <f>D181</f>
        <v>7.9281168111248732E-2</v>
      </c>
    </row>
    <row r="43" spans="1:6" x14ac:dyDescent="0.2">
      <c r="A43" s="32">
        <v>32</v>
      </c>
      <c r="B43" s="32">
        <f t="shared" si="2"/>
        <v>31</v>
      </c>
      <c r="C43" s="28">
        <f t="shared" si="6"/>
        <v>1.6955187825458664</v>
      </c>
      <c r="D43" s="34">
        <f t="shared" si="4"/>
        <v>0.18733012949489708</v>
      </c>
      <c r="E43" s="29">
        <f t="shared" si="5"/>
        <v>169</v>
      </c>
      <c r="F43" s="33">
        <f>D180</f>
        <v>7.9517990780940961E-2</v>
      </c>
    </row>
    <row r="44" spans="1:6" x14ac:dyDescent="0.2">
      <c r="A44" s="32">
        <v>33</v>
      </c>
      <c r="B44" s="32">
        <f t="shared" si="2"/>
        <v>32</v>
      </c>
      <c r="C44" s="28">
        <f t="shared" si="6"/>
        <v>1.6938887483837113</v>
      </c>
      <c r="D44" s="34">
        <f t="shared" si="4"/>
        <v>0.18429261423022955</v>
      </c>
      <c r="E44" s="29">
        <f t="shared" si="5"/>
        <v>168</v>
      </c>
      <c r="F44" s="33">
        <f>D179</f>
        <v>7.9756948564332353E-2</v>
      </c>
    </row>
    <row r="45" spans="1:6" x14ac:dyDescent="0.2">
      <c r="A45" s="32">
        <v>34</v>
      </c>
      <c r="B45" s="32">
        <f t="shared" si="2"/>
        <v>33</v>
      </c>
      <c r="C45" s="28">
        <f t="shared" si="6"/>
        <v>1.6923603090303456</v>
      </c>
      <c r="D45" s="34">
        <f t="shared" si="4"/>
        <v>0.18139837409377704</v>
      </c>
      <c r="E45" s="29">
        <f t="shared" si="5"/>
        <v>167</v>
      </c>
      <c r="F45" s="33">
        <f>D178</f>
        <v>7.9998073739413547E-2</v>
      </c>
    </row>
    <row r="46" spans="1:6" x14ac:dyDescent="0.2">
      <c r="A46" s="32">
        <v>35</v>
      </c>
      <c r="B46" s="32">
        <f t="shared" si="2"/>
        <v>34</v>
      </c>
      <c r="C46" s="28">
        <f t="shared" si="6"/>
        <v>1.6909242551868542</v>
      </c>
      <c r="D46" s="34">
        <f t="shared" si="4"/>
        <v>0.17863647858685222</v>
      </c>
      <c r="E46" s="29">
        <f t="shared" si="5"/>
        <v>166</v>
      </c>
      <c r="F46" s="33">
        <f>D177</f>
        <v>8.0241399271519603E-2</v>
      </c>
    </row>
    <row r="47" spans="1:6" x14ac:dyDescent="0.2">
      <c r="A47" s="32">
        <v>36</v>
      </c>
      <c r="B47" s="32">
        <f t="shared" si="2"/>
        <v>35</v>
      </c>
      <c r="C47" s="28">
        <f t="shared" si="6"/>
        <v>1.6895724577802647</v>
      </c>
      <c r="D47" s="34">
        <f t="shared" si="4"/>
        <v>0.17599713101877756</v>
      </c>
      <c r="E47" s="29">
        <f t="shared" si="5"/>
        <v>165</v>
      </c>
      <c r="F47" s="33">
        <f>D176</f>
        <v>8.0486958832266045E-2</v>
      </c>
    </row>
    <row r="48" spans="1:6" x14ac:dyDescent="0.2">
      <c r="A48" s="32">
        <v>37</v>
      </c>
      <c r="B48" s="32">
        <f t="shared" si="2"/>
        <v>36</v>
      </c>
      <c r="C48" s="28">
        <f t="shared" si="6"/>
        <v>1.6882977141168172</v>
      </c>
      <c r="D48" s="34">
        <f t="shared" si="4"/>
        <v>0.17347152154422146</v>
      </c>
      <c r="E48" s="29">
        <f t="shared" si="5"/>
        <v>164</v>
      </c>
      <c r="F48" s="33">
        <f>D175</f>
        <v>8.0734786819124257E-2</v>
      </c>
    </row>
    <row r="49" spans="1:6" x14ac:dyDescent="0.2">
      <c r="A49" s="32">
        <v>38</v>
      </c>
      <c r="B49" s="32">
        <f t="shared" si="2"/>
        <v>37</v>
      </c>
      <c r="C49" s="28">
        <f t="shared" si="6"/>
        <v>1.6870936195962629</v>
      </c>
      <c r="D49" s="34">
        <f t="shared" si="4"/>
        <v>0.17105170284471741</v>
      </c>
      <c r="E49" s="29">
        <f t="shared" si="5"/>
        <v>163</v>
      </c>
      <c r="F49" s="33">
        <f>D174</f>
        <v>8.0984918375665155E-2</v>
      </c>
    </row>
    <row r="50" spans="1:6" x14ac:dyDescent="0.2">
      <c r="A50" s="32">
        <v>39</v>
      </c>
      <c r="B50" s="32">
        <f t="shared" si="2"/>
        <v>38</v>
      </c>
      <c r="C50" s="28">
        <f t="shared" si="6"/>
        <v>1.6859544601667387</v>
      </c>
      <c r="D50" s="34">
        <f t="shared" si="4"/>
        <v>0.1687304844412201</v>
      </c>
      <c r="E50" s="29">
        <f t="shared" si="5"/>
        <v>162</v>
      </c>
      <c r="F50" s="33">
        <f>D173</f>
        <v>8.1237389412498279E-2</v>
      </c>
    </row>
    <row r="51" spans="1:6" x14ac:dyDescent="0.2">
      <c r="A51" s="32">
        <v>40</v>
      </c>
      <c r="B51" s="32">
        <f t="shared" si="2"/>
        <v>39</v>
      </c>
      <c r="C51" s="28">
        <f t="shared" si="6"/>
        <v>1.6848751217112248</v>
      </c>
      <c r="D51" s="34">
        <f t="shared" si="4"/>
        <v>0.16650134242377765</v>
      </c>
      <c r="E51" s="29">
        <f t="shared" si="5"/>
        <v>161</v>
      </c>
      <c r="F51" s="33">
        <f>D172</f>
        <v>8.1492236628928863E-2</v>
      </c>
    </row>
    <row r="52" spans="1:6" x14ac:dyDescent="0.2">
      <c r="A52" s="32">
        <v>41</v>
      </c>
      <c r="B52" s="32">
        <f t="shared" si="2"/>
        <v>40</v>
      </c>
      <c r="C52" s="28">
        <f t="shared" si="6"/>
        <v>1.6838510133356521</v>
      </c>
      <c r="D52" s="34">
        <f t="shared" si="4"/>
        <v>0.16435834200785637</v>
      </c>
      <c r="E52" s="29">
        <f t="shared" si="5"/>
        <v>160</v>
      </c>
      <c r="F52" s="33">
        <f>D171</f>
        <v>8.1749497535376414E-2</v>
      </c>
    </row>
    <row r="53" spans="1:6" x14ac:dyDescent="0.2">
      <c r="A53" s="32">
        <v>42</v>
      </c>
      <c r="B53" s="32">
        <f t="shared" si="2"/>
        <v>41</v>
      </c>
      <c r="C53" s="28">
        <f t="shared" si="6"/>
        <v>1.6828780021327077</v>
      </c>
      <c r="D53" s="34">
        <f t="shared" si="4"/>
        <v>0.16229607081661829</v>
      </c>
      <c r="E53" s="29">
        <f t="shared" si="5"/>
        <v>159</v>
      </c>
      <c r="F53" s="33">
        <f>D170</f>
        <v>8.200921047656573E-2</v>
      </c>
    </row>
    <row r="54" spans="1:6" x14ac:dyDescent="0.2">
      <c r="A54" s="32">
        <v>43</v>
      </c>
      <c r="B54" s="32">
        <f t="shared" si="2"/>
        <v>42</v>
      </c>
      <c r="C54" s="28">
        <f t="shared" si="6"/>
        <v>1.6819523574675355</v>
      </c>
      <c r="D54" s="34">
        <f t="shared" si="4"/>
        <v>0.16030958117584573</v>
      </c>
      <c r="E54" s="29">
        <f t="shared" si="5"/>
        <v>158</v>
      </c>
      <c r="F54" s="33">
        <f>D169</f>
        <v>8.227141465554226E-2</v>
      </c>
    </row>
    <row r="55" spans="1:6" x14ac:dyDescent="0.2">
      <c r="A55" s="32">
        <v>44</v>
      </c>
      <c r="B55" s="32">
        <f t="shared" si="2"/>
        <v>43</v>
      </c>
      <c r="C55" s="28">
        <f t="shared" si="6"/>
        <v>1.6810707032025196</v>
      </c>
      <c r="D55" s="34">
        <f t="shared" si="4"/>
        <v>0.15839434001652444</v>
      </c>
      <c r="E55" s="29">
        <f t="shared" si="5"/>
        <v>157</v>
      </c>
      <c r="F55" s="33">
        <f>D168</f>
        <v>8.2536150158533536E-2</v>
      </c>
    </row>
    <row r="56" spans="1:6" x14ac:dyDescent="0.2">
      <c r="A56" s="32">
        <v>45</v>
      </c>
      <c r="B56" s="32">
        <f t="shared" si="2"/>
        <v>44</v>
      </c>
      <c r="C56" s="28">
        <f t="shared" si="6"/>
        <v>1.680229976572116</v>
      </c>
      <c r="D56" s="34">
        <f t="shared" si="4"/>
        <v>0.15654618522700545</v>
      </c>
      <c r="E56" s="29">
        <f t="shared" si="5"/>
        <v>156</v>
      </c>
      <c r="F56" s="33">
        <f>D167</f>
        <v>8.2803457980699102E-2</v>
      </c>
    </row>
    <row r="57" spans="1:6" x14ac:dyDescent="0.2">
      <c r="A57" s="32">
        <v>46</v>
      </c>
      <c r="B57" s="32">
        <f t="shared" si="2"/>
        <v>45</v>
      </c>
      <c r="C57" s="28">
        <f t="shared" si="6"/>
        <v>1.6794273926523535</v>
      </c>
      <c r="D57" s="34">
        <f t="shared" si="4"/>
        <v>0.15476128749548845</v>
      </c>
      <c r="E57" s="29">
        <f t="shared" si="5"/>
        <v>155</v>
      </c>
      <c r="F57" s="33">
        <f>D166</f>
        <v>8.3073380052800447E-2</v>
      </c>
    </row>
    <row r="58" spans="1:6" x14ac:dyDescent="0.2">
      <c r="A58" s="32">
        <v>47</v>
      </c>
      <c r="B58" s="32">
        <f t="shared" si="2"/>
        <v>46</v>
      </c>
      <c r="C58" s="28">
        <f t="shared" si="6"/>
        <v>1.678660413556865</v>
      </c>
      <c r="D58" s="34">
        <f t="shared" si="4"/>
        <v>0.15303611684457766</v>
      </c>
      <c r="E58" s="29">
        <f t="shared" si="5"/>
        <v>154</v>
      </c>
      <c r="F58" s="33">
        <f>D165</f>
        <v>8.3345959268838102E-2</v>
      </c>
    </row>
    <row r="59" spans="1:6" x14ac:dyDescent="0.2">
      <c r="A59" s="32">
        <v>48</v>
      </c>
      <c r="B59" s="32">
        <f t="shared" si="2"/>
        <v>47</v>
      </c>
      <c r="C59" s="28">
        <f t="shared" si="6"/>
        <v>1.6779267216418625</v>
      </c>
      <c r="D59" s="34">
        <f t="shared" si="4"/>
        <v>0.15136741319068681</v>
      </c>
      <c r="E59" s="29">
        <f t="shared" si="5"/>
        <v>153</v>
      </c>
      <c r="F59" s="33">
        <f>D164</f>
        <v>8.3621239514690054E-2</v>
      </c>
    </row>
    <row r="60" spans="1:6" x14ac:dyDescent="0.2">
      <c r="A60" s="32">
        <v>49</v>
      </c>
      <c r="B60" s="32">
        <f t="shared" si="2"/>
        <v>48</v>
      </c>
      <c r="C60" s="28">
        <f t="shared" si="6"/>
        <v>1.6772241961243386</v>
      </c>
      <c r="D60" s="34">
        <f t="shared" si="4"/>
        <v>0.14975216036824451</v>
      </c>
      <c r="E60" s="29">
        <f t="shared" si="5"/>
        <v>152</v>
      </c>
      <c r="F60" s="33">
        <f>D163</f>
        <v>8.3899265697798694E-2</v>
      </c>
    </row>
    <row r="61" spans="1:6" x14ac:dyDescent="0.2">
      <c r="A61" s="32">
        <v>50</v>
      </c>
      <c r="B61" s="32">
        <f t="shared" si="2"/>
        <v>49</v>
      </c>
      <c r="C61" s="28">
        <f t="shared" si="6"/>
        <v>1.6765508926168529</v>
      </c>
      <c r="D61" s="34">
        <f t="shared" si="4"/>
        <v>0.14818756314671699</v>
      </c>
      <c r="E61" s="29">
        <f t="shared" si="5"/>
        <v>151</v>
      </c>
      <c r="F61" s="33">
        <f>D162</f>
        <v>8.4180083777951775E-2</v>
      </c>
    </row>
    <row r="62" spans="1:6" x14ac:dyDescent="0.2">
      <c r="A62" s="32">
        <v>51</v>
      </c>
      <c r="B62" s="32">
        <f t="shared" si="2"/>
        <v>50</v>
      </c>
      <c r="C62" s="28">
        <f t="shared" si="6"/>
        <v>1.6759050251630967</v>
      </c>
      <c r="D62" s="34">
        <f t="shared" si="4"/>
        <v>0.14667102684114655</v>
      </c>
      <c r="E62" s="29">
        <f t="shared" si="5"/>
        <v>150</v>
      </c>
      <c r="F62" s="33">
        <f>D161</f>
        <v>8.4463740799203074E-2</v>
      </c>
    </row>
    <row r="63" spans="1:6" x14ac:dyDescent="0.2">
      <c r="A63" s="32">
        <v>52</v>
      </c>
      <c r="B63" s="32">
        <f t="shared" si="2"/>
        <v>51</v>
      </c>
      <c r="C63" s="28">
        <f t="shared" si="6"/>
        <v>1.6752849504249088</v>
      </c>
      <c r="D63" s="34">
        <f t="shared" si="4"/>
        <v>0.14520013917716723</v>
      </c>
      <c r="E63" s="29">
        <f t="shared" si="5"/>
        <v>149</v>
      </c>
      <c r="F63" s="33">
        <f>D160</f>
        <v>8.4750284922986113E-2</v>
      </c>
    </row>
    <row r="64" spans="1:6" x14ac:dyDescent="0.2">
      <c r="A64" s="32">
        <v>53</v>
      </c>
      <c r="B64" s="32">
        <f t="shared" si="2"/>
        <v>52</v>
      </c>
      <c r="C64" s="28">
        <f t="shared" si="6"/>
        <v>1.6746891537260258</v>
      </c>
      <c r="D64" s="34">
        <f t="shared" si="4"/>
        <v>0.14377265412159979</v>
      </c>
      <c r="E64" s="29">
        <f t="shared" si="5"/>
        <v>148</v>
      </c>
      <c r="F64" s="33">
        <f>D159</f>
        <v>8.503976546247291E-2</v>
      </c>
    </row>
    <row r="65" spans="1:6" x14ac:dyDescent="0.2">
      <c r="A65" s="32">
        <v>54</v>
      </c>
      <c r="B65" s="32">
        <f t="shared" si="2"/>
        <v>53</v>
      </c>
      <c r="C65" s="28">
        <f t="shared" si="6"/>
        <v>1.6741162367030993</v>
      </c>
      <c r="D65" s="34">
        <f t="shared" si="4"/>
        <v>0.14238647743163252</v>
      </c>
      <c r="E65" s="29">
        <f t="shared" si="5"/>
        <v>147</v>
      </c>
      <c r="F65" s="33">
        <f>D158</f>
        <v>8.5332232918229861E-2</v>
      </c>
    </row>
    <row r="66" spans="1:6" x14ac:dyDescent="0.2">
      <c r="A66" s="32">
        <v>55</v>
      </c>
      <c r="B66" s="32">
        <f t="shared" si="2"/>
        <v>54</v>
      </c>
      <c r="C66" s="28">
        <f t="shared" si="6"/>
        <v>1.6735649063521589</v>
      </c>
      <c r="D66" s="34">
        <f t="shared" si="4"/>
        <v>0.14103965371074176</v>
      </c>
      <c r="E66" s="29">
        <f t="shared" si="5"/>
        <v>146</v>
      </c>
      <c r="F66" s="33">
        <f>D157</f>
        <v>8.5627739015235335E-2</v>
      </c>
    </row>
    <row r="67" spans="1:6" x14ac:dyDescent="0.2">
      <c r="A67" s="32">
        <v>56</v>
      </c>
      <c r="B67" s="32">
        <f t="shared" si="2"/>
        <v>55</v>
      </c>
      <c r="C67" s="28">
        <f t="shared" si="6"/>
        <v>1.673033965289912</v>
      </c>
      <c r="D67" s="34">
        <f t="shared" si="4"/>
        <v>0.13973035478907805</v>
      </c>
      <c r="E67" s="29">
        <f t="shared" si="5"/>
        <v>145</v>
      </c>
      <c r="F67" s="33">
        <f>D156</f>
        <v>8.5926336741317014E-2</v>
      </c>
    </row>
    <row r="68" spans="1:6" x14ac:dyDescent="0.2">
      <c r="A68" s="32">
        <v>57</v>
      </c>
      <c r="B68" s="32">
        <f t="shared" si="2"/>
        <v>56</v>
      </c>
      <c r="C68" s="28">
        <f t="shared" si="6"/>
        <v>1.6725223030755785</v>
      </c>
      <c r="D68" s="34">
        <f t="shared" si="4"/>
        <v>0.13845686927103448</v>
      </c>
      <c r="E68" s="29">
        <f t="shared" si="5"/>
        <v>144</v>
      </c>
      <c r="F68" s="33">
        <f>D155</f>
        <v>8.6228080387073386E-2</v>
      </c>
    </row>
    <row r="69" spans="1:6" x14ac:dyDescent="0.2">
      <c r="A69" s="32">
        <v>58</v>
      </c>
      <c r="B69" s="32">
        <f t="shared" si="2"/>
        <v>57</v>
      </c>
      <c r="C69" s="28">
        <f t="shared" si="6"/>
        <v>1.6720288884609551</v>
      </c>
      <c r="D69" s="34">
        <f t="shared" si="4"/>
        <v>0.13721759311388432</v>
      </c>
      <c r="E69" s="29">
        <f t="shared" si="5"/>
        <v>143</v>
      </c>
      <c r="F69" s="33">
        <f>D154</f>
        <v>8.653302558734996E-2</v>
      </c>
    </row>
    <row r="70" spans="1:6" x14ac:dyDescent="0.2">
      <c r="A70" s="32">
        <v>59</v>
      </c>
      <c r="B70" s="32">
        <f t="shared" si="2"/>
        <v>58</v>
      </c>
      <c r="C70" s="28">
        <f t="shared" si="6"/>
        <v>1.671552762454859</v>
      </c>
      <c r="D70" s="34">
        <f t="shared" si="4"/>
        <v>0.13601102111936617</v>
      </c>
      <c r="E70" s="29">
        <f t="shared" si="5"/>
        <v>142</v>
      </c>
      <c r="F70" s="33">
        <f>D153</f>
        <v>8.6841229364339051E-2</v>
      </c>
    </row>
    <row r="71" spans="1:6" x14ac:dyDescent="0.2">
      <c r="A71" s="32">
        <v>60</v>
      </c>
      <c r="B71" s="32">
        <f t="shared" si="2"/>
        <v>59</v>
      </c>
      <c r="C71" s="28">
        <f t="shared" si="6"/>
        <v>1.6710930321038957</v>
      </c>
      <c r="D71" s="34">
        <f t="shared" si="4"/>
        <v>0.13483573923545092</v>
      </c>
      <c r="E71" s="29">
        <f t="shared" si="5"/>
        <v>141</v>
      </c>
      <c r="F71" s="33">
        <f>D152</f>
        <v>8.7152750172384844E-2</v>
      </c>
    </row>
    <row r="72" spans="1:6" x14ac:dyDescent="0.2">
      <c r="A72" s="32">
        <v>61</v>
      </c>
      <c r="B72" s="32">
        <f t="shared" si="2"/>
        <v>60</v>
      </c>
      <c r="C72" s="28">
        <f t="shared" si="6"/>
        <v>1.6706488649046354</v>
      </c>
      <c r="D72" s="34">
        <f t="shared" si="4"/>
        <v>0.13369041757863984</v>
      </c>
      <c r="E72" s="29">
        <f t="shared" si="5"/>
        <v>140</v>
      </c>
      <c r="F72" s="33">
        <f>D151</f>
        <v>8.7467647944564547E-2</v>
      </c>
    </row>
    <row r="73" spans="1:6" x14ac:dyDescent="0.2">
      <c r="A73" s="32">
        <v>62</v>
      </c>
      <c r="B73" s="32">
        <f t="shared" si="2"/>
        <v>61</v>
      </c>
      <c r="C73" s="28">
        <f t="shared" si="6"/>
        <v>1.6702194837737363</v>
      </c>
      <c r="D73" s="34">
        <f t="shared" si="4"/>
        <v>0.13257380409841071</v>
      </c>
      <c r="E73" s="29">
        <f t="shared" si="5"/>
        <v>139</v>
      </c>
      <c r="F73" s="33">
        <f>D150</f>
        <v>8.7785984141137988E-2</v>
      </c>
    </row>
    <row r="74" spans="1:6" x14ac:dyDescent="0.2">
      <c r="A74" s="32">
        <v>63</v>
      </c>
      <c r="B74" s="32">
        <f t="shared" si="2"/>
        <v>62</v>
      </c>
      <c r="C74" s="28">
        <f t="shared" si="6"/>
        <v>1.6698041625120112</v>
      </c>
      <c r="D74" s="34">
        <f t="shared" si="4"/>
        <v>0.13148471881509716</v>
      </c>
      <c r="E74" s="29">
        <f t="shared" si="5"/>
        <v>138</v>
      </c>
      <c r="F74" s="33">
        <f>D149</f>
        <v>8.8107821799952912E-2</v>
      </c>
    </row>
    <row r="75" spans="1:6" x14ac:dyDescent="0.2">
      <c r="A75" s="32">
        <v>64</v>
      </c>
      <c r="B75" s="32">
        <f t="shared" si="2"/>
        <v>63</v>
      </c>
      <c r="C75" s="28">
        <f t="shared" si="6"/>
        <v>1.6694022217068125</v>
      </c>
      <c r="D75" s="34">
        <f t="shared" si="4"/>
        <v>0.13042204857084472</v>
      </c>
      <c r="E75" s="29">
        <f t="shared" si="5"/>
        <v>137</v>
      </c>
      <c r="F75" s="33">
        <f>D148</f>
        <v>8.843322558889577E-2</v>
      </c>
    </row>
    <row r="76" spans="1:6" x14ac:dyDescent="0.2">
      <c r="A76" s="32">
        <v>65</v>
      </c>
      <c r="B76" s="32">
        <f t="shared" si="2"/>
        <v>64</v>
      </c>
      <c r="C76" s="28">
        <f t="shared" si="6"/>
        <v>1.6690130250240895</v>
      </c>
      <c r="D76" s="34">
        <f t="shared" si="4"/>
        <v>0.12938474224049681</v>
      </c>
      <c r="E76" s="29">
        <f t="shared" si="5"/>
        <v>136</v>
      </c>
      <c r="F76" s="33">
        <f>D147</f>
        <v>8.8762261860491201E-2</v>
      </c>
    </row>
    <row r="77" spans="1:6" x14ac:dyDescent="0.2">
      <c r="A77" s="32">
        <v>66</v>
      </c>
      <c r="B77" s="32">
        <f t="shared" ref="B77:B111" si="13">A77-1</f>
        <v>65</v>
      </c>
      <c r="C77" s="28">
        <f t="shared" si="6"/>
        <v>1.6686359758475535</v>
      </c>
      <c r="D77" s="34">
        <f t="shared" si="4"/>
        <v>0.12837180635551823</v>
      </c>
      <c r="E77" s="29">
        <f t="shared" si="5"/>
        <v>135</v>
      </c>
      <c r="F77" s="33">
        <f>D146</f>
        <v>8.9094998708755188E-2</v>
      </c>
    </row>
    <row r="78" spans="1:6" x14ac:dyDescent="0.2">
      <c r="A78" s="32">
        <v>67</v>
      </c>
      <c r="B78" s="32">
        <f t="shared" si="13"/>
        <v>66</v>
      </c>
      <c r="C78" s="28">
        <f t="shared" si="6"/>
        <v>1.6682705142276302</v>
      </c>
      <c r="D78" s="34">
        <f t="shared" ref="D78:D141" si="14">C78*$B$6/($B$5*SQRT(A78))</f>
        <v>0.12738230109949822</v>
      </c>
      <c r="E78" s="29">
        <f t="shared" ref="E78:E141" si="15">E77-1</f>
        <v>134</v>
      </c>
      <c r="F78" s="33">
        <f>D145</f>
        <v>8.9431506028408145E-2</v>
      </c>
    </row>
    <row r="79" spans="1:6" x14ac:dyDescent="0.2">
      <c r="A79" s="32">
        <v>68</v>
      </c>
      <c r="B79" s="32">
        <f t="shared" si="13"/>
        <v>67</v>
      </c>
      <c r="C79" s="28">
        <f t="shared" ref="C79:C142" si="16">TINV($C$11,B79)</f>
        <v>1.6679161141074239</v>
      </c>
      <c r="D79" s="34">
        <f t="shared" si="14"/>
        <v>0.1264153366385049</v>
      </c>
      <c r="E79" s="29">
        <f t="shared" si="15"/>
        <v>133</v>
      </c>
      <c r="F79" s="33">
        <f>D144</f>
        <v>8.9771855576569914E-2</v>
      </c>
    </row>
    <row r="80" spans="1:6" x14ac:dyDescent="0.2">
      <c r="A80" s="32">
        <v>69</v>
      </c>
      <c r="B80" s="32">
        <f t="shared" si="13"/>
        <v>68</v>
      </c>
      <c r="C80" s="28">
        <f t="shared" si="16"/>
        <v>1.6675722807967104</v>
      </c>
      <c r="D80" s="34">
        <f t="shared" si="14"/>
        <v>0.12547006975368366</v>
      </c>
      <c r="E80" s="29">
        <f t="shared" si="15"/>
        <v>132</v>
      </c>
      <c r="F80" s="33">
        <f>D143</f>
        <v>9.0116121037057739E-2</v>
      </c>
    </row>
    <row r="81" spans="1:6" x14ac:dyDescent="0.2">
      <c r="A81" s="32">
        <v>70</v>
      </c>
      <c r="B81" s="32">
        <f t="shared" si="13"/>
        <v>69</v>
      </c>
      <c r="C81" s="28">
        <f t="shared" si="16"/>
        <v>1.6672385486685533</v>
      </c>
      <c r="D81" s="34">
        <f t="shared" si="14"/>
        <v>0.12454570074711298</v>
      </c>
      <c r="E81" s="29">
        <f t="shared" si="15"/>
        <v>131</v>
      </c>
      <c r="F81" s="33">
        <f>D142</f>
        <v>9.0464378087419223E-2</v>
      </c>
    </row>
    <row r="82" spans="1:6" x14ac:dyDescent="0.2">
      <c r="A82" s="32">
        <v>71</v>
      </c>
      <c r="B82" s="32">
        <f t="shared" si="13"/>
        <v>70</v>
      </c>
      <c r="C82" s="28">
        <f t="shared" si="16"/>
        <v>1.6669144790559576</v>
      </c>
      <c r="D82" s="34">
        <f t="shared" si="14"/>
        <v>0.12364147059508579</v>
      </c>
      <c r="E82" s="29">
        <f t="shared" si="15"/>
        <v>130</v>
      </c>
      <c r="F82" s="33">
        <f>D141</f>
        <v>9.0816704468835219E-2</v>
      </c>
    </row>
    <row r="83" spans="1:6" x14ac:dyDescent="0.2">
      <c r="A83" s="32">
        <v>72</v>
      </c>
      <c r="B83" s="32">
        <f t="shared" si="13"/>
        <v>71</v>
      </c>
      <c r="C83" s="28">
        <f t="shared" si="16"/>
        <v>1.6665996583285314</v>
      </c>
      <c r="D83" s="34">
        <f t="shared" si="14"/>
        <v>0.12275665832575915</v>
      </c>
      <c r="E83" s="29">
        <f t="shared" si="15"/>
        <v>129</v>
      </c>
      <c r="F83" s="33">
        <f>D140</f>
        <v>9.1173180059045719E-2</v>
      </c>
    </row>
    <row r="84" spans="1:6" x14ac:dyDescent="0.2">
      <c r="A84" s="32">
        <v>73</v>
      </c>
      <c r="B84" s="32">
        <f t="shared" si="13"/>
        <v>72</v>
      </c>
      <c r="C84" s="28">
        <f t="shared" si="16"/>
        <v>1.6662936961315378</v>
      </c>
      <c r="D84" s="34">
        <f t="shared" si="14"/>
        <v>0.12189057860057236</v>
      </c>
      <c r="E84" s="29">
        <f t="shared" si="15"/>
        <v>128</v>
      </c>
      <c r="F84" s="33">
        <f>D139</f>
        <v>9.1533886948450258E-2</v>
      </c>
    </row>
    <row r="85" spans="1:6" x14ac:dyDescent="0.2">
      <c r="A85" s="32">
        <v>74</v>
      </c>
      <c r="B85" s="32">
        <f t="shared" si="13"/>
        <v>73</v>
      </c>
      <c r="C85" s="28">
        <f t="shared" si="16"/>
        <v>1.6659962237714305</v>
      </c>
      <c r="D85" s="34">
        <f t="shared" si="14"/>
        <v>0.12104257948096772</v>
      </c>
      <c r="E85" s="29">
        <f t="shared" si="15"/>
        <v>127</v>
      </c>
      <c r="F85" s="33">
        <f>D138</f>
        <v>9.1898909519543479E-2</v>
      </c>
    </row>
    <row r="86" spans="1:6" x14ac:dyDescent="0.2">
      <c r="A86" s="32">
        <v>75</v>
      </c>
      <c r="B86" s="32">
        <f t="shared" si="13"/>
        <v>74</v>
      </c>
      <c r="C86" s="28">
        <f t="shared" si="16"/>
        <v>1.6657068927340244</v>
      </c>
      <c r="D86" s="34">
        <f t="shared" si="14"/>
        <v>0.12021204036387551</v>
      </c>
      <c r="E86" s="29">
        <f t="shared" si="15"/>
        <v>126</v>
      </c>
      <c r="F86" s="33">
        <f>D137</f>
        <v>9.2268334529870405E-2</v>
      </c>
    </row>
    <row r="87" spans="1:6" x14ac:dyDescent="0.2">
      <c r="A87" s="32">
        <v>76</v>
      </c>
      <c r="B87" s="32">
        <f t="shared" si="13"/>
        <v>75</v>
      </c>
      <c r="C87" s="28">
        <f t="shared" si="16"/>
        <v>1.6654253733225626</v>
      </c>
      <c r="D87" s="34">
        <f t="shared" si="14"/>
        <v>0.11939837007107811</v>
      </c>
      <c r="E87" s="29">
        <f t="shared" si="15"/>
        <v>125</v>
      </c>
      <c r="F87" s="33">
        <f>D136</f>
        <v>9.2642251198678097E-2</v>
      </c>
    </row>
    <row r="88" spans="1:6" x14ac:dyDescent="0.2">
      <c r="A88" s="32">
        <v>77</v>
      </c>
      <c r="B88" s="32">
        <f t="shared" si="13"/>
        <v>76</v>
      </c>
      <c r="C88" s="28">
        <f t="shared" si="16"/>
        <v>1.6651513534046942</v>
      </c>
      <c r="D88" s="34">
        <f t="shared" si="14"/>
        <v>0.11860100507909077</v>
      </c>
      <c r="E88" s="29">
        <f t="shared" si="15"/>
        <v>124</v>
      </c>
      <c r="F88" s="33">
        <f>D135</f>
        <v>9.3020751297464385E-2</v>
      </c>
    </row>
    <row r="89" spans="1:6" x14ac:dyDescent="0.2">
      <c r="A89" s="32">
        <v>78</v>
      </c>
      <c r="B89" s="32">
        <f t="shared" si="13"/>
        <v>77</v>
      </c>
      <c r="C89" s="28">
        <f t="shared" si="16"/>
        <v>1.6648845372582084</v>
      </c>
      <c r="D89" s="34">
        <f t="shared" si="14"/>
        <v>0.11781940787749512</v>
      </c>
      <c r="E89" s="29">
        <f t="shared" si="15"/>
        <v>123</v>
      </c>
      <c r="F89" s="33">
        <f>D134</f>
        <v>9.3403929244628606E-2</v>
      </c>
    </row>
    <row r="90" spans="1:6" x14ac:dyDescent="0.2">
      <c r="A90" s="32">
        <v>79</v>
      </c>
      <c r="B90" s="32">
        <f t="shared" si="13"/>
        <v>78</v>
      </c>
      <c r="C90" s="28">
        <f t="shared" si="16"/>
        <v>1.6646246445066122</v>
      </c>
      <c r="D90" s="34">
        <f t="shared" si="14"/>
        <v>0.11705306544485457</v>
      </c>
      <c r="E90" s="29">
        <f t="shared" si="15"/>
        <v>122</v>
      </c>
      <c r="F90" s="33">
        <f>D133</f>
        <v>9.3791882204451602E-2</v>
      </c>
    </row>
    <row r="91" spans="1:6" x14ac:dyDescent="0.2">
      <c r="A91" s="32">
        <v>80</v>
      </c>
      <c r="B91" s="32">
        <f t="shared" si="13"/>
        <v>79</v>
      </c>
      <c r="C91" s="28">
        <f t="shared" si="16"/>
        <v>1.6643714091365507</v>
      </c>
      <c r="D91" s="34">
        <f t="shared" si="14"/>
        <v>0.11630148783238881</v>
      </c>
      <c r="E91" s="29">
        <f t="shared" si="15"/>
        <v>121</v>
      </c>
      <c r="F91" s="33">
        <f>D132</f>
        <v>9.4184710190638371E-2</v>
      </c>
    </row>
    <row r="92" spans="1:6" x14ac:dyDescent="0.2">
      <c r="A92" s="32">
        <v>81</v>
      </c>
      <c r="B92" s="32">
        <f t="shared" si="13"/>
        <v>80</v>
      </c>
      <c r="C92" s="28">
        <f t="shared" si="16"/>
        <v>1.6641245785896708</v>
      </c>
      <c r="D92" s="34">
        <f t="shared" si="14"/>
        <v>0.11556420684650492</v>
      </c>
      <c r="E92" s="29">
        <f t="shared" si="15"/>
        <v>120</v>
      </c>
      <c r="F92" s="33">
        <f>D131</f>
        <v>9.4582516174669257E-2</v>
      </c>
    </row>
    <row r="93" spans="1:6" x14ac:dyDescent="0.2">
      <c r="A93" s="32">
        <v>82</v>
      </c>
      <c r="B93" s="32">
        <f t="shared" si="13"/>
        <v>81</v>
      </c>
      <c r="C93" s="28">
        <f t="shared" si="16"/>
        <v>1.6638839129226006</v>
      </c>
      <c r="D93" s="34">
        <f t="shared" si="14"/>
        <v>0.11484077482214365</v>
      </c>
      <c r="E93" s="29">
        <f t="shared" si="15"/>
        <v>119</v>
      </c>
      <c r="F93" s="33">
        <f>D130</f>
        <v>9.4985406199234443E-2</v>
      </c>
    </row>
    <row r="94" spans="1:6" x14ac:dyDescent="0.2">
      <c r="A94" s="32">
        <v>83</v>
      </c>
      <c r="B94" s="32">
        <f t="shared" si="13"/>
        <v>82</v>
      </c>
      <c r="C94" s="28">
        <f t="shared" si="16"/>
        <v>1.6636491840290772</v>
      </c>
      <c r="D94" s="34">
        <f t="shared" si="14"/>
        <v>0.1141307634796274</v>
      </c>
      <c r="E94" s="29">
        <f t="shared" si="15"/>
        <v>118</v>
      </c>
      <c r="F94" s="33">
        <f>D129</f>
        <v>9.5393489497029998E-2</v>
      </c>
    </row>
    <row r="95" spans="1:6" x14ac:dyDescent="0.2">
      <c r="A95" s="32">
        <v>84</v>
      </c>
      <c r="B95" s="32">
        <f t="shared" si="13"/>
        <v>83</v>
      </c>
      <c r="C95" s="28">
        <f t="shared" si="16"/>
        <v>1.6634201749188866</v>
      </c>
      <c r="D95" s="34">
        <f t="shared" si="14"/>
        <v>0.11343376285837027</v>
      </c>
      <c r="E95" s="29">
        <f t="shared" si="15"/>
        <v>117</v>
      </c>
      <c r="F95" s="33">
        <f>D128</f>
        <v>9.5806878615218971E-2</v>
      </c>
    </row>
    <row r="96" spans="1:6" x14ac:dyDescent="0.2">
      <c r="A96" s="32">
        <v>85</v>
      </c>
      <c r="B96" s="32">
        <f t="shared" si="13"/>
        <v>84</v>
      </c>
      <c r="C96" s="28">
        <f t="shared" si="16"/>
        <v>1.6631966790489103</v>
      </c>
      <c r="D96" s="34">
        <f t="shared" si="14"/>
        <v>0.11274938032142146</v>
      </c>
      <c r="E96" s="29">
        <f t="shared" si="15"/>
        <v>116</v>
      </c>
      <c r="F96" s="33">
        <f>D127</f>
        <v>9.6225689545881954E-2</v>
      </c>
    </row>
    <row r="97" spans="1:6" x14ac:dyDescent="0.2">
      <c r="A97" s="32">
        <v>86</v>
      </c>
      <c r="B97" s="32">
        <f t="shared" si="13"/>
        <v>85</v>
      </c>
      <c r="C97" s="28">
        <f t="shared" si="16"/>
        <v>1.6629784997019019</v>
      </c>
      <c r="D97" s="34">
        <f t="shared" si="14"/>
        <v>0.11207723962534342</v>
      </c>
      <c r="E97" s="29">
        <f t="shared" si="15"/>
        <v>115</v>
      </c>
      <c r="F97" s="33">
        <f>D126</f>
        <v>9.6650041862795605E-2</v>
      </c>
    </row>
    <row r="98" spans="1:6" x14ac:dyDescent="0.2">
      <c r="A98" s="32">
        <v>87</v>
      </c>
      <c r="B98" s="32">
        <f t="shared" si="13"/>
        <v>86</v>
      </c>
      <c r="C98" s="28">
        <f t="shared" si="16"/>
        <v>1.662765449409072</v>
      </c>
      <c r="D98" s="34">
        <f t="shared" si="14"/>
        <v>0.11141698005041659</v>
      </c>
      <c r="E98" s="29">
        <f t="shared" si="15"/>
        <v>114</v>
      </c>
      <c r="F98" s="33">
        <f>D125</f>
        <v>9.7080058864910959E-2</v>
      </c>
    </row>
    <row r="99" spans="1:6" x14ac:dyDescent="0.2">
      <c r="A99" s="32">
        <v>88</v>
      </c>
      <c r="B99" s="32">
        <f t="shared" si="13"/>
        <v>87</v>
      </c>
      <c r="C99" s="28">
        <f t="shared" si="16"/>
        <v>1.662557349412876</v>
      </c>
      <c r="D99" s="34">
        <f t="shared" si="14"/>
        <v>0.11076825558659689</v>
      </c>
      <c r="E99" s="29">
        <f t="shared" si="15"/>
        <v>113</v>
      </c>
      <c r="F99" s="33">
        <f>D124</f>
        <v>9.7515867726920974E-2</v>
      </c>
    </row>
    <row r="100" spans="1:6" x14ac:dyDescent="0.2">
      <c r="A100" s="32">
        <v>89</v>
      </c>
      <c r="B100" s="32">
        <f t="shared" si="13"/>
        <v>88</v>
      </c>
      <c r="C100" s="28">
        <f t="shared" si="16"/>
        <v>1.662354029166899</v>
      </c>
      <c r="D100" s="34">
        <f t="shared" si="14"/>
        <v>0.11013073417105898</v>
      </c>
      <c r="E100" s="29">
        <f t="shared" si="15"/>
        <v>112</v>
      </c>
      <c r="F100" s="33">
        <f>D123</f>
        <v>9.795759965733046E-2</v>
      </c>
    </row>
    <row r="101" spans="1:6" x14ac:dyDescent="0.2">
      <c r="A101" s="32">
        <v>90</v>
      </c>
      <c r="B101" s="32">
        <f t="shared" si="13"/>
        <v>89</v>
      </c>
      <c r="C101" s="28">
        <f t="shared" si="16"/>
        <v>1.6621553258697011</v>
      </c>
      <c r="D101" s="34">
        <f t="shared" si="14"/>
        <v>0.10950409697349267</v>
      </c>
      <c r="E101" s="29">
        <f t="shared" si="15"/>
        <v>111</v>
      </c>
      <c r="F101" s="33">
        <f>D122</f>
        <v>9.8405390064483012E-2</v>
      </c>
    </row>
    <row r="102" spans="1:6" x14ac:dyDescent="0.2">
      <c r="A102" s="32">
        <v>91</v>
      </c>
      <c r="B102" s="32">
        <f t="shared" si="13"/>
        <v>90</v>
      </c>
      <c r="C102" s="28">
        <f t="shared" si="16"/>
        <v>1.661961084030164</v>
      </c>
      <c r="D102" s="34">
        <f t="shared" si="14"/>
        <v>0.10888803772567142</v>
      </c>
      <c r="E102" s="29">
        <f t="shared" si="15"/>
        <v>110</v>
      </c>
      <c r="F102" s="33">
        <f>D121</f>
        <v>9.8859378731014746E-2</v>
      </c>
    </row>
    <row r="103" spans="1:6" x14ac:dyDescent="0.2">
      <c r="A103" s="32">
        <v>92</v>
      </c>
      <c r="B103" s="32">
        <f t="shared" si="13"/>
        <v>91</v>
      </c>
      <c r="C103" s="28">
        <f t="shared" si="16"/>
        <v>1.6617711550616978</v>
      </c>
      <c r="D103" s="34">
        <f t="shared" si="14"/>
        <v>0.10828226209207446</v>
      </c>
      <c r="E103" s="29">
        <f t="shared" si="15"/>
        <v>109</v>
      </c>
      <c r="F103" s="33">
        <f>D120</f>
        <v>9.9319709997249456E-2</v>
      </c>
    </row>
    <row r="104" spans="1:6" x14ac:dyDescent="0.2">
      <c r="A104" s="32">
        <v>93</v>
      </c>
      <c r="B104" s="32">
        <f t="shared" si="13"/>
        <v>92</v>
      </c>
      <c r="C104" s="28">
        <f t="shared" si="16"/>
        <v>1.6615853969032315</v>
      </c>
      <c r="D104" s="34">
        <f t="shared" si="14"/>
        <v>0.10768648707863326</v>
      </c>
      <c r="E104" s="29">
        <f t="shared" si="15"/>
        <v>108</v>
      </c>
      <c r="F104" s="33">
        <f>D119</f>
        <v>9.978653295408102E-2</v>
      </c>
    </row>
    <row r="105" spans="1:6" x14ac:dyDescent="0.2">
      <c r="A105" s="32">
        <v>94</v>
      </c>
      <c r="B105" s="32">
        <f t="shared" si="13"/>
        <v>93</v>
      </c>
      <c r="C105" s="28">
        <f t="shared" si="16"/>
        <v>1.6614036736648974</v>
      </c>
      <c r="D105" s="34">
        <f t="shared" si="14"/>
        <v>0.10710044047689914</v>
      </c>
      <c r="E105" s="29">
        <f t="shared" si="15"/>
        <v>107</v>
      </c>
      <c r="F105" s="33">
        <f>D118</f>
        <v>0.10026000164592756</v>
      </c>
    </row>
    <row r="106" spans="1:6" x14ac:dyDescent="0.2">
      <c r="A106" s="32">
        <v>95</v>
      </c>
      <c r="B106" s="32">
        <f t="shared" si="13"/>
        <v>94</v>
      </c>
      <c r="C106" s="28">
        <f t="shared" si="16"/>
        <v>1.6612258552965111</v>
      </c>
      <c r="D106" s="34">
        <f t="shared" si="14"/>
        <v>0.10652386034114782</v>
      </c>
      <c r="E106" s="29">
        <f t="shared" si="15"/>
        <v>106</v>
      </c>
      <c r="F106" s="33">
        <f>D117</f>
        <v>0.10074027528438613</v>
      </c>
    </row>
    <row r="107" spans="1:6" x14ac:dyDescent="0.2">
      <c r="A107" s="32">
        <v>96</v>
      </c>
      <c r="B107" s="32">
        <f t="shared" si="13"/>
        <v>95</v>
      </c>
      <c r="C107" s="28">
        <f t="shared" si="16"/>
        <v>1.6610518172772404</v>
      </c>
      <c r="D107" s="34">
        <f t="shared" si="14"/>
        <v>0.10595649449614475</v>
      </c>
      <c r="E107" s="29">
        <f t="shared" si="15"/>
        <v>105</v>
      </c>
      <c r="F107" s="33">
        <f>D116</f>
        <v>0.10122751847326121</v>
      </c>
    </row>
    <row r="108" spans="1:6" x14ac:dyDescent="0.2">
      <c r="A108" s="32">
        <v>97</v>
      </c>
      <c r="B108" s="32">
        <f t="shared" si="13"/>
        <v>96</v>
      </c>
      <c r="C108" s="28">
        <f t="shared" si="16"/>
        <v>1.6608814403248366</v>
      </c>
      <c r="D108" s="34">
        <f t="shared" si="14"/>
        <v>0.10539810007346405</v>
      </c>
      <c r="E108" s="29">
        <f t="shared" si="15"/>
        <v>104</v>
      </c>
      <c r="F108" s="33">
        <f>D115</f>
        <v>0.10172190144568875</v>
      </c>
    </row>
    <row r="109" spans="1:6" x14ac:dyDescent="0.2">
      <c r="A109" s="32">
        <v>98</v>
      </c>
      <c r="B109" s="32">
        <f t="shared" si="13"/>
        <v>97</v>
      </c>
      <c r="C109" s="28">
        <f t="shared" si="16"/>
        <v>1.6607146101230255</v>
      </c>
      <c r="D109" s="34">
        <f t="shared" si="14"/>
        <v>0.10484844307442542</v>
      </c>
      <c r="E109" s="29">
        <f t="shared" si="15"/>
        <v>103</v>
      </c>
      <c r="F109" s="33">
        <f>D114</f>
        <v>0.10222360031413286</v>
      </c>
    </row>
    <row r="110" spans="1:6" x14ac:dyDescent="0.2">
      <c r="A110" s="32">
        <v>99</v>
      </c>
      <c r="B110" s="32">
        <f t="shared" si="13"/>
        <v>98</v>
      </c>
      <c r="C110" s="28">
        <f t="shared" si="16"/>
        <v>1.6605512170657302</v>
      </c>
      <c r="D110" s="34">
        <f t="shared" si="14"/>
        <v>0.10430729795786045</v>
      </c>
      <c r="E110" s="29">
        <f t="shared" si="15"/>
        <v>102</v>
      </c>
      <c r="F110" s="33">
        <f>D113</f>
        <v>0.10273279733408758</v>
      </c>
    </row>
    <row r="111" spans="1:6" x14ac:dyDescent="0.2">
      <c r="A111" s="32">
        <v>100</v>
      </c>
      <c r="B111" s="32">
        <f t="shared" si="13"/>
        <v>99</v>
      </c>
      <c r="C111" s="28">
        <f t="shared" si="16"/>
        <v>1.6603911560169928</v>
      </c>
      <c r="D111" s="34">
        <f t="shared" si="14"/>
        <v>0.10377444725106205</v>
      </c>
      <c r="E111" s="29">
        <f t="shared" si="15"/>
        <v>101</v>
      </c>
      <c r="F111" s="33">
        <f>D112</f>
        <v>0.10324968118238338</v>
      </c>
    </row>
    <row r="112" spans="1:6" x14ac:dyDescent="0.2">
      <c r="A112" s="32">
        <v>101</v>
      </c>
      <c r="B112" s="32">
        <f t="shared" ref="B112:B175" si="17">A112-1</f>
        <v>100</v>
      </c>
      <c r="C112" s="28">
        <f t="shared" si="16"/>
        <v>1.6602343260853425</v>
      </c>
      <c r="D112" s="34">
        <f t="shared" si="14"/>
        <v>0.10324968118238338</v>
      </c>
      <c r="E112" s="29">
        <f t="shared" si="15"/>
        <v>100</v>
      </c>
      <c r="F112" s="33">
        <f>D111</f>
        <v>0.10377444725106205</v>
      </c>
    </row>
    <row r="113" spans="1:6" x14ac:dyDescent="0.2">
      <c r="A113" s="32">
        <v>102</v>
      </c>
      <c r="B113" s="32">
        <f t="shared" si="17"/>
        <v>101</v>
      </c>
      <c r="C113" s="28">
        <f t="shared" si="16"/>
        <v>1.660080630411789</v>
      </c>
      <c r="D113" s="34">
        <f t="shared" si="14"/>
        <v>0.10273279733408758</v>
      </c>
      <c r="E113" s="29">
        <f t="shared" si="15"/>
        <v>99</v>
      </c>
      <c r="F113" s="33">
        <f>D110</f>
        <v>0.10430729795786045</v>
      </c>
    </row>
    <row r="114" spans="1:6" x14ac:dyDescent="0.2">
      <c r="A114" s="32">
        <v>103</v>
      </c>
      <c r="B114" s="32">
        <f t="shared" si="17"/>
        <v>102</v>
      </c>
      <c r="C114" s="28">
        <f t="shared" si="16"/>
        <v>1.6599299759703381</v>
      </c>
      <c r="D114" s="34">
        <f t="shared" si="14"/>
        <v>0.10222360031413286</v>
      </c>
      <c r="E114" s="29">
        <f t="shared" si="15"/>
        <v>98</v>
      </c>
      <c r="F114" s="33">
        <f>D109</f>
        <v>0.10484844307442542</v>
      </c>
    </row>
    <row r="115" spans="1:6" x14ac:dyDescent="0.2">
      <c r="A115" s="32">
        <v>104</v>
      </c>
      <c r="B115" s="32">
        <f t="shared" si="17"/>
        <v>103</v>
      </c>
      <c r="C115" s="28">
        <f t="shared" si="16"/>
        <v>1.6597822733802527</v>
      </c>
      <c r="D115" s="34">
        <f t="shared" si="14"/>
        <v>0.10172190144568875</v>
      </c>
      <c r="E115" s="29">
        <f t="shared" si="15"/>
        <v>97</v>
      </c>
      <c r="F115" s="33">
        <f>D108</f>
        <v>0.10539810007346405</v>
      </c>
    </row>
    <row r="116" spans="1:6" x14ac:dyDescent="0.2">
      <c r="A116" s="32">
        <v>105</v>
      </c>
      <c r="B116" s="32">
        <f t="shared" si="17"/>
        <v>104</v>
      </c>
      <c r="C116" s="28">
        <f t="shared" si="16"/>
        <v>1.6596374367292375</v>
      </c>
      <c r="D116" s="34">
        <f t="shared" si="14"/>
        <v>0.10122751847326121</v>
      </c>
      <c r="E116" s="29">
        <f t="shared" si="15"/>
        <v>96</v>
      </c>
      <c r="F116" s="33">
        <f>D107</f>
        <v>0.10595649449614475</v>
      </c>
    </row>
    <row r="117" spans="1:6" x14ac:dyDescent="0.2">
      <c r="A117" s="32">
        <v>106</v>
      </c>
      <c r="B117" s="32">
        <f t="shared" si="17"/>
        <v>105</v>
      </c>
      <c r="C117" s="28">
        <f t="shared" si="16"/>
        <v>1.6594953834068058</v>
      </c>
      <c r="D117" s="34">
        <f t="shared" si="14"/>
        <v>0.10074027528438613</v>
      </c>
      <c r="E117" s="29">
        <f t="shared" si="15"/>
        <v>95</v>
      </c>
      <c r="F117" s="33">
        <f>D106</f>
        <v>0.10652386034114782</v>
      </c>
    </row>
    <row r="118" spans="1:6" x14ac:dyDescent="0.2">
      <c r="A118" s="32">
        <v>107</v>
      </c>
      <c r="B118" s="32">
        <f t="shared" si="17"/>
        <v>106</v>
      </c>
      <c r="C118" s="28">
        <f t="shared" si="16"/>
        <v>1.6593560339471876</v>
      </c>
      <c r="D118" s="34">
        <f t="shared" si="14"/>
        <v>0.10026000164592756</v>
      </c>
      <c r="E118" s="29">
        <f t="shared" si="15"/>
        <v>94</v>
      </c>
      <c r="F118" s="33">
        <f>D105</f>
        <v>0.10710044047689914</v>
      </c>
    </row>
    <row r="119" spans="1:6" x14ac:dyDescent="0.2">
      <c r="A119" s="32">
        <v>108</v>
      </c>
      <c r="B119" s="32">
        <f t="shared" si="17"/>
        <v>107</v>
      </c>
      <c r="C119" s="28">
        <f t="shared" si="16"/>
        <v>1.6592193118810985</v>
      </c>
      <c r="D119" s="34">
        <f t="shared" si="14"/>
        <v>9.978653295408102E-2</v>
      </c>
      <c r="E119" s="29">
        <f t="shared" si="15"/>
        <v>93</v>
      </c>
      <c r="F119" s="33">
        <f>D104</f>
        <v>0.10768648707863326</v>
      </c>
    </row>
    <row r="120" spans="1:6" x14ac:dyDescent="0.2">
      <c r="A120" s="32">
        <v>109</v>
      </c>
      <c r="B120" s="32">
        <f t="shared" si="17"/>
        <v>108</v>
      </c>
      <c r="C120" s="28">
        <f t="shared" si="16"/>
        <v>1.6590851435958269</v>
      </c>
      <c r="D120" s="34">
        <f t="shared" si="14"/>
        <v>9.9319709997249456E-2</v>
      </c>
      <c r="E120" s="29">
        <f t="shared" si="15"/>
        <v>92</v>
      </c>
      <c r="F120" s="33">
        <f>D103</f>
        <v>0.10828226209207446</v>
      </c>
    </row>
    <row r="121" spans="1:6" x14ac:dyDescent="0.2">
      <c r="A121" s="32">
        <v>110</v>
      </c>
      <c r="B121" s="32">
        <f t="shared" si="17"/>
        <v>109</v>
      </c>
      <c r="C121" s="28">
        <f t="shared" si="16"/>
        <v>1.6589534582030776</v>
      </c>
      <c r="D121" s="34">
        <f t="shared" si="14"/>
        <v>9.8859378731014746E-2</v>
      </c>
      <c r="E121" s="29">
        <f t="shared" si="15"/>
        <v>91</v>
      </c>
      <c r="F121" s="33">
        <f>D102</f>
        <v>0.10888803772567142</v>
      </c>
    </row>
    <row r="122" spans="1:6" x14ac:dyDescent="0.2">
      <c r="A122" s="32">
        <v>111</v>
      </c>
      <c r="B122" s="32">
        <f t="shared" si="17"/>
        <v>110</v>
      </c>
      <c r="C122" s="28">
        <f t="shared" si="16"/>
        <v>1.6588241874140928</v>
      </c>
      <c r="D122" s="34">
        <f t="shared" si="14"/>
        <v>9.8405390064483012E-2</v>
      </c>
      <c r="E122" s="29">
        <f t="shared" si="15"/>
        <v>90</v>
      </c>
      <c r="F122" s="33">
        <f>D101</f>
        <v>0.10950409697349267</v>
      </c>
    </row>
    <row r="123" spans="1:6" x14ac:dyDescent="0.2">
      <c r="A123" s="32">
        <v>112</v>
      </c>
      <c r="B123" s="32">
        <f t="shared" si="17"/>
        <v>111</v>
      </c>
      <c r="C123" s="28">
        <f t="shared" si="16"/>
        <v>1.6586972654215832</v>
      </c>
      <c r="D123" s="34">
        <f t="shared" si="14"/>
        <v>9.795759965733046E-2</v>
      </c>
      <c r="E123" s="29">
        <f t="shared" si="15"/>
        <v>89</v>
      </c>
      <c r="F123" s="33">
        <f>D100</f>
        <v>0.11013073417105898</v>
      </c>
    </row>
    <row r="124" spans="1:6" x14ac:dyDescent="0.2">
      <c r="A124" s="32">
        <v>113</v>
      </c>
      <c r="B124" s="32">
        <f t="shared" si="17"/>
        <v>112</v>
      </c>
      <c r="C124" s="28">
        <f t="shared" si="16"/>
        <v>1.6585726287880238</v>
      </c>
      <c r="D124" s="34">
        <f t="shared" si="14"/>
        <v>9.7515867726920974E-2</v>
      </c>
      <c r="E124" s="29">
        <f t="shared" si="15"/>
        <v>88</v>
      </c>
      <c r="F124" s="33">
        <f>D99</f>
        <v>0.11076825558659689</v>
      </c>
    </row>
    <row r="125" spans="1:6" x14ac:dyDescent="0.2">
      <c r="A125" s="32">
        <v>114</v>
      </c>
      <c r="B125" s="32">
        <f t="shared" si="17"/>
        <v>113</v>
      </c>
      <c r="C125" s="28">
        <f t="shared" si="16"/>
        <v>1.6584502163399364</v>
      </c>
      <c r="D125" s="34">
        <f t="shared" si="14"/>
        <v>9.7080058864910959E-2</v>
      </c>
      <c r="E125" s="29">
        <f t="shared" si="15"/>
        <v>87</v>
      </c>
      <c r="F125" s="33">
        <f>D98</f>
        <v>0.11141698005041659</v>
      </c>
    </row>
    <row r="126" spans="1:6" x14ac:dyDescent="0.2">
      <c r="A126" s="32">
        <v>115</v>
      </c>
      <c r="B126" s="32">
        <f t="shared" si="17"/>
        <v>114</v>
      </c>
      <c r="C126" s="28">
        <f t="shared" si="16"/>
        <v>1.6583299690677951</v>
      </c>
      <c r="D126" s="34">
        <f t="shared" si="14"/>
        <v>9.6650041862795605E-2</v>
      </c>
      <c r="E126" s="29">
        <f t="shared" si="15"/>
        <v>86</v>
      </c>
      <c r="F126" s="33">
        <f>D97</f>
        <v>0.11207723962534342</v>
      </c>
    </row>
    <row r="127" spans="1:6" x14ac:dyDescent="0.2">
      <c r="A127" s="32">
        <v>116</v>
      </c>
      <c r="B127" s="32">
        <f t="shared" si="17"/>
        <v>115</v>
      </c>
      <c r="C127" s="28">
        <f t="shared" si="16"/>
        <v>1.658211830031149</v>
      </c>
      <c r="D127" s="34">
        <f t="shared" si="14"/>
        <v>9.6225689545881954E-2</v>
      </c>
      <c r="E127" s="29">
        <f t="shared" si="15"/>
        <v>85</v>
      </c>
      <c r="F127" s="33">
        <f>D96</f>
        <v>0.11274938032142146</v>
      </c>
    </row>
    <row r="128" spans="1:6" x14ac:dyDescent="0.2">
      <c r="A128" s="32">
        <v>117</v>
      </c>
      <c r="B128" s="32">
        <f t="shared" si="17"/>
        <v>116</v>
      </c>
      <c r="C128" s="28">
        <f t="shared" si="16"/>
        <v>1.6580957442687665</v>
      </c>
      <c r="D128" s="34">
        <f t="shared" si="14"/>
        <v>9.5806878615218971E-2</v>
      </c>
      <c r="E128" s="29">
        <f t="shared" si="15"/>
        <v>84</v>
      </c>
      <c r="F128" s="33">
        <f>D95</f>
        <v>0.11343376285837027</v>
      </c>
    </row>
    <row r="129" spans="1:6" x14ac:dyDescent="0.2">
      <c r="A129" s="32">
        <v>118</v>
      </c>
      <c r="B129" s="32">
        <f t="shared" si="17"/>
        <v>117</v>
      </c>
      <c r="C129" s="28">
        <f t="shared" si="16"/>
        <v>1.65798165871336</v>
      </c>
      <c r="D129" s="34">
        <f t="shared" si="14"/>
        <v>9.5393489497029998E-2</v>
      </c>
      <c r="E129" s="29">
        <f t="shared" si="15"/>
        <v>83</v>
      </c>
      <c r="F129" s="33">
        <f>D94</f>
        <v>0.1141307634796274</v>
      </c>
    </row>
    <row r="130" spans="1:6" x14ac:dyDescent="0.2">
      <c r="A130" s="32">
        <v>119</v>
      </c>
      <c r="B130" s="32">
        <f t="shared" si="17"/>
        <v>118</v>
      </c>
      <c r="C130" s="28">
        <f t="shared" si="16"/>
        <v>1.6578695221106927</v>
      </c>
      <c r="D130" s="34">
        <f t="shared" si="14"/>
        <v>9.4985406199234443E-2</v>
      </c>
      <c r="E130" s="29">
        <f t="shared" si="15"/>
        <v>82</v>
      </c>
      <c r="F130" s="33">
        <f>D93</f>
        <v>0.11484077482214365</v>
      </c>
    </row>
    <row r="131" spans="1:6" x14ac:dyDescent="0.2">
      <c r="A131" s="32">
        <v>120</v>
      </c>
      <c r="B131" s="32">
        <f t="shared" si="17"/>
        <v>119</v>
      </c>
      <c r="C131" s="28">
        <f t="shared" si="16"/>
        <v>1.6577592849428349</v>
      </c>
      <c r="D131" s="34">
        <f t="shared" si="14"/>
        <v>9.4582516174669257E-2</v>
      </c>
      <c r="E131" s="29">
        <f t="shared" si="15"/>
        <v>81</v>
      </c>
      <c r="F131" s="33">
        <f>D92</f>
        <v>0.11556420684650492</v>
      </c>
    </row>
    <row r="132" spans="1:6" x14ac:dyDescent="0.2">
      <c r="A132" s="32">
        <v>121</v>
      </c>
      <c r="B132" s="32">
        <f t="shared" si="17"/>
        <v>120</v>
      </c>
      <c r="C132" s="28">
        <f t="shared" si="16"/>
        <v>1.6576508993552355</v>
      </c>
      <c r="D132" s="34">
        <f t="shared" si="14"/>
        <v>9.4184710190638371E-2</v>
      </c>
      <c r="E132" s="29">
        <f t="shared" si="15"/>
        <v>80</v>
      </c>
      <c r="F132" s="33">
        <f>D91</f>
        <v>0.11630148783238881</v>
      </c>
    </row>
    <row r="133" spans="1:6" x14ac:dyDescent="0.2">
      <c r="A133" s="32">
        <v>122</v>
      </c>
      <c r="B133" s="32">
        <f t="shared" si="17"/>
        <v>121</v>
      </c>
      <c r="C133" s="28">
        <f t="shared" si="16"/>
        <v>1.6575443190874708</v>
      </c>
      <c r="D133" s="34">
        <f t="shared" si="14"/>
        <v>9.3791882204451602E-2</v>
      </c>
      <c r="E133" s="29">
        <f t="shared" si="15"/>
        <v>79</v>
      </c>
      <c r="F133" s="33">
        <f>D90</f>
        <v>0.11705306544485457</v>
      </c>
    </row>
    <row r="134" spans="1:6" x14ac:dyDescent="0.2">
      <c r="A134" s="32">
        <v>123</v>
      </c>
      <c r="B134" s="32">
        <f t="shared" si="17"/>
        <v>122</v>
      </c>
      <c r="C134" s="28">
        <f t="shared" si="16"/>
        <v>1.6574394994074171</v>
      </c>
      <c r="D134" s="34">
        <f t="shared" si="14"/>
        <v>9.3403929244628606E-2</v>
      </c>
      <c r="E134" s="29">
        <f t="shared" si="15"/>
        <v>78</v>
      </c>
      <c r="F134" s="33">
        <f>D89</f>
        <v>0.11781940787749512</v>
      </c>
    </row>
    <row r="135" spans="1:6" x14ac:dyDescent="0.2">
      <c r="A135" s="32">
        <v>124</v>
      </c>
      <c r="B135" s="32">
        <f t="shared" si="17"/>
        <v>123</v>
      </c>
      <c r="C135" s="28">
        <f t="shared" si="16"/>
        <v>1.6573363970486295</v>
      </c>
      <c r="D135" s="34">
        <f t="shared" si="14"/>
        <v>9.3020751297464385E-2</v>
      </c>
      <c r="E135" s="29">
        <f t="shared" si="15"/>
        <v>77</v>
      </c>
      <c r="F135" s="33">
        <f>D88</f>
        <v>0.11860100507909077</v>
      </c>
    </row>
    <row r="136" spans="1:6" x14ac:dyDescent="0.2">
      <c r="A136" s="32">
        <v>125</v>
      </c>
      <c r="B136" s="32">
        <f t="shared" si="17"/>
        <v>124</v>
      </c>
      <c r="C136" s="28">
        <f t="shared" si="16"/>
        <v>1.6572349701508449</v>
      </c>
      <c r="D136" s="34">
        <f t="shared" si="14"/>
        <v>9.2642251198678097E-2</v>
      </c>
      <c r="E136" s="29">
        <f t="shared" si="15"/>
        <v>76</v>
      </c>
      <c r="F136" s="33">
        <f>D87</f>
        <v>0.11939837007107811</v>
      </c>
    </row>
    <row r="137" spans="1:6" x14ac:dyDescent="0.2">
      <c r="A137" s="32">
        <v>126</v>
      </c>
      <c r="B137" s="32">
        <f t="shared" si="17"/>
        <v>125</v>
      </c>
      <c r="C137" s="28">
        <f t="shared" si="16"/>
        <v>1.6571351782032897</v>
      </c>
      <c r="D137" s="34">
        <f t="shared" si="14"/>
        <v>9.2268334529870405E-2</v>
      </c>
      <c r="E137" s="29">
        <f t="shared" si="15"/>
        <v>75</v>
      </c>
      <c r="F137" s="33">
        <f>D86</f>
        <v>0.12021204036387551</v>
      </c>
    </row>
    <row r="138" spans="1:6" x14ac:dyDescent="0.2">
      <c r="A138" s="32">
        <v>127</v>
      </c>
      <c r="B138" s="32">
        <f t="shared" si="17"/>
        <v>126</v>
      </c>
      <c r="C138" s="28">
        <f t="shared" si="16"/>
        <v>1.6570369819907182</v>
      </c>
      <c r="D138" s="34">
        <f t="shared" si="14"/>
        <v>9.1898909519543479E-2</v>
      </c>
      <c r="E138" s="29">
        <f t="shared" si="15"/>
        <v>74</v>
      </c>
      <c r="F138" s="33">
        <f>D85</f>
        <v>0.12104257948096772</v>
      </c>
    </row>
    <row r="139" spans="1:6" x14ac:dyDescent="0.2">
      <c r="A139" s="32">
        <v>128</v>
      </c>
      <c r="B139" s="32">
        <f t="shared" si="17"/>
        <v>127</v>
      </c>
      <c r="C139" s="28">
        <f t="shared" si="16"/>
        <v>1.6569403435420673</v>
      </c>
      <c r="D139" s="34">
        <f t="shared" si="14"/>
        <v>9.1533886948450258E-2</v>
      </c>
      <c r="E139" s="29">
        <f t="shared" si="15"/>
        <v>73</v>
      </c>
      <c r="F139" s="33">
        <f>D84</f>
        <v>0.12189057860057236</v>
      </c>
    </row>
    <row r="140" spans="1:6" x14ac:dyDescent="0.2">
      <c r="A140" s="32">
        <v>129</v>
      </c>
      <c r="B140" s="32">
        <f t="shared" si="17"/>
        <v>128</v>
      </c>
      <c r="C140" s="28">
        <f t="shared" si="16"/>
        <v>1.6568452260814905</v>
      </c>
      <c r="D140" s="34">
        <f t="shared" si="14"/>
        <v>9.1173180059045719E-2</v>
      </c>
      <c r="E140" s="29">
        <f t="shared" si="15"/>
        <v>72</v>
      </c>
      <c r="F140" s="33">
        <f>D83</f>
        <v>0.12275665832575915</v>
      </c>
    </row>
    <row r="141" spans="1:6" x14ac:dyDescent="0.2">
      <c r="A141" s="32">
        <v>130</v>
      </c>
      <c r="B141" s="32">
        <f t="shared" si="17"/>
        <v>129</v>
      </c>
      <c r="C141" s="28">
        <f t="shared" si="16"/>
        <v>1.6567515939817117</v>
      </c>
      <c r="D141" s="34">
        <f t="shared" si="14"/>
        <v>9.0816704468835219E-2</v>
      </c>
      <c r="E141" s="29">
        <f t="shared" si="15"/>
        <v>71</v>
      </c>
      <c r="F141" s="33">
        <f>D82</f>
        <v>0.12364147059508579</v>
      </c>
    </row>
    <row r="142" spans="1:6" x14ac:dyDescent="0.2">
      <c r="A142" s="32">
        <v>131</v>
      </c>
      <c r="B142" s="32">
        <f t="shared" si="17"/>
        <v>130</v>
      </c>
      <c r="C142" s="28">
        <f t="shared" si="16"/>
        <v>1.6566594127194858</v>
      </c>
      <c r="D142" s="34">
        <f t="shared" ref="D142:D205" si="18">C142*$B$6/($B$5*SQRT(A142))</f>
        <v>9.0464378087419223E-2</v>
      </c>
      <c r="E142" s="29">
        <f t="shared" ref="E142:E205" si="19">E141-1</f>
        <v>70</v>
      </c>
      <c r="F142" s="33">
        <f>D81</f>
        <v>0.12454570074711298</v>
      </c>
    </row>
    <row r="143" spans="1:6" x14ac:dyDescent="0.2">
      <c r="A143" s="32">
        <v>132</v>
      </c>
      <c r="B143" s="32">
        <f t="shared" si="17"/>
        <v>131</v>
      </c>
      <c r="C143" s="28">
        <f t="shared" ref="C143:C206" si="20">TINV($C$11,B143)</f>
        <v>1.6565686488332216</v>
      </c>
      <c r="D143" s="34">
        <f t="shared" si="18"/>
        <v>9.0116121037057739E-2</v>
      </c>
      <c r="E143" s="29">
        <f t="shared" si="19"/>
        <v>69</v>
      </c>
      <c r="F143" s="33">
        <f>D80</f>
        <v>0.12547006975368366</v>
      </c>
    </row>
    <row r="144" spans="1:6" x14ac:dyDescent="0.2">
      <c r="A144" s="32">
        <v>133</v>
      </c>
      <c r="B144" s="32">
        <f t="shared" si="17"/>
        <v>132</v>
      </c>
      <c r="C144" s="28">
        <f t="shared" si="20"/>
        <v>1.6564792698824626</v>
      </c>
      <c r="D144" s="34">
        <f t="shared" si="18"/>
        <v>8.9771855576569914E-2</v>
      </c>
      <c r="E144" s="29">
        <f t="shared" si="19"/>
        <v>68</v>
      </c>
      <c r="F144" s="33">
        <f>D79</f>
        <v>0.1264153366385049</v>
      </c>
    </row>
    <row r="145" spans="1:6" x14ac:dyDescent="0.2">
      <c r="A145" s="32">
        <v>134</v>
      </c>
      <c r="B145" s="32">
        <f t="shared" si="17"/>
        <v>133</v>
      </c>
      <c r="C145" s="28">
        <f t="shared" si="20"/>
        <v>1.6563912444092055</v>
      </c>
      <c r="D145" s="34">
        <f t="shared" si="18"/>
        <v>8.9431506028408145E-2</v>
      </c>
      <c r="E145" s="29">
        <f t="shared" si="19"/>
        <v>67</v>
      </c>
      <c r="F145" s="33">
        <f>D78</f>
        <v>0.12738230109949822</v>
      </c>
    </row>
    <row r="146" spans="1:6" x14ac:dyDescent="0.2">
      <c r="A146" s="32">
        <v>135</v>
      </c>
      <c r="B146" s="32">
        <f t="shared" si="17"/>
        <v>134</v>
      </c>
      <c r="C146" s="28">
        <f t="shared" si="20"/>
        <v>1.6563045419010245</v>
      </c>
      <c r="D146" s="34">
        <f t="shared" si="18"/>
        <v>8.9094998708755188E-2</v>
      </c>
      <c r="E146" s="29">
        <f t="shared" si="19"/>
        <v>66</v>
      </c>
      <c r="F146" s="33">
        <f>D77</f>
        <v>0.12837180635551823</v>
      </c>
    </row>
    <row r="147" spans="1:6" x14ac:dyDescent="0.2">
      <c r="A147" s="32">
        <v>136</v>
      </c>
      <c r="B147" s="32">
        <f t="shared" si="17"/>
        <v>135</v>
      </c>
      <c r="C147" s="28">
        <f t="shared" si="20"/>
        <v>1.6562191327557951</v>
      </c>
      <c r="D147" s="34">
        <f t="shared" si="18"/>
        <v>8.8762261860491201E-2</v>
      </c>
      <c r="E147" s="29">
        <f t="shared" si="19"/>
        <v>65</v>
      </c>
      <c r="F147" s="33">
        <f>D76</f>
        <v>0.12938474224049681</v>
      </c>
    </row>
    <row r="148" spans="1:6" x14ac:dyDescent="0.2">
      <c r="A148" s="32">
        <v>137</v>
      </c>
      <c r="B148" s="32">
        <f t="shared" si="17"/>
        <v>136</v>
      </c>
      <c r="C148" s="28">
        <f t="shared" si="20"/>
        <v>1.656134988247995</v>
      </c>
      <c r="D148" s="34">
        <f t="shared" si="18"/>
        <v>8.843322558889577E-2</v>
      </c>
      <c r="E148" s="29">
        <f t="shared" si="19"/>
        <v>64</v>
      </c>
      <c r="F148" s="33">
        <f>D75</f>
        <v>0.13042204857084472</v>
      </c>
    </row>
    <row r="149" spans="1:6" x14ac:dyDescent="0.2">
      <c r="A149" s="32">
        <v>138</v>
      </c>
      <c r="B149" s="32">
        <f t="shared" si="17"/>
        <v>137</v>
      </c>
      <c r="C149" s="28">
        <f t="shared" si="20"/>
        <v>1.6560520804964858</v>
      </c>
      <c r="D149" s="34">
        <f t="shared" si="18"/>
        <v>8.8107821799952912E-2</v>
      </c>
      <c r="E149" s="29">
        <f t="shared" si="19"/>
        <v>63</v>
      </c>
      <c r="F149" s="33">
        <f>D74</f>
        <v>0.13148471881509716</v>
      </c>
    </row>
    <row r="150" spans="1:6" x14ac:dyDescent="0.2">
      <c r="A150" s="32">
        <v>139</v>
      </c>
      <c r="B150" s="32">
        <f t="shared" si="17"/>
        <v>138</v>
      </c>
      <c r="C150" s="28">
        <f t="shared" si="20"/>
        <v>1.6559703824337419</v>
      </c>
      <c r="D150" s="34">
        <f t="shared" si="18"/>
        <v>8.7785984141137988E-2</v>
      </c>
      <c r="E150" s="29">
        <f t="shared" si="19"/>
        <v>62</v>
      </c>
      <c r="F150" s="33">
        <f>D73</f>
        <v>0.13257380409841071</v>
      </c>
    </row>
    <row r="151" spans="1:6" x14ac:dyDescent="0.2">
      <c r="A151" s="32">
        <v>140</v>
      </c>
      <c r="B151" s="32">
        <f t="shared" si="17"/>
        <v>139</v>
      </c>
      <c r="C151" s="28">
        <f t="shared" si="20"/>
        <v>1.6558898677763616</v>
      </c>
      <c r="D151" s="34">
        <f t="shared" si="18"/>
        <v>8.7467647944564547E-2</v>
      </c>
      <c r="E151" s="29">
        <f t="shared" si="19"/>
        <v>61</v>
      </c>
      <c r="F151" s="33">
        <f>D72</f>
        <v>0.13369041757863984</v>
      </c>
    </row>
    <row r="152" spans="1:6" x14ac:dyDescent="0.2">
      <c r="A152" s="32">
        <v>141</v>
      </c>
      <c r="B152" s="32">
        <f t="shared" si="17"/>
        <v>140</v>
      </c>
      <c r="C152" s="28">
        <f t="shared" si="20"/>
        <v>1.6558105109968806</v>
      </c>
      <c r="D152" s="34">
        <f t="shared" si="18"/>
        <v>8.7152750172384844E-2</v>
      </c>
      <c r="E152" s="29">
        <f t="shared" si="19"/>
        <v>60</v>
      </c>
      <c r="F152" s="33">
        <f>D71</f>
        <v>0.13483573923545092</v>
      </c>
    </row>
    <row r="153" spans="1:6" x14ac:dyDescent="0.2">
      <c r="A153" s="32">
        <v>142</v>
      </c>
      <c r="B153" s="32">
        <f t="shared" si="17"/>
        <v>141</v>
      </c>
      <c r="C153" s="28">
        <f t="shared" si="20"/>
        <v>1.6557322872968145</v>
      </c>
      <c r="D153" s="34">
        <f t="shared" si="18"/>
        <v>8.6841229364339051E-2</v>
      </c>
      <c r="E153" s="29">
        <f t="shared" si="19"/>
        <v>59</v>
      </c>
      <c r="F153" s="33">
        <f>D70</f>
        <v>0.13601102111936617</v>
      </c>
    </row>
    <row r="154" spans="1:6" x14ac:dyDescent="0.2">
      <c r="A154" s="32">
        <v>143</v>
      </c>
      <c r="B154" s="32">
        <f t="shared" si="17"/>
        <v>142</v>
      </c>
      <c r="C154" s="28">
        <f t="shared" si="20"/>
        <v>1.6556551725807933</v>
      </c>
      <c r="D154" s="34">
        <f t="shared" si="18"/>
        <v>8.653302558734996E-2</v>
      </c>
      <c r="E154" s="29">
        <f t="shared" si="19"/>
        <v>58</v>
      </c>
      <c r="F154" s="33">
        <f>D69</f>
        <v>0.13721759311388432</v>
      </c>
    </row>
    <row r="155" spans="1:6" x14ac:dyDescent="0.2">
      <c r="A155" s="32">
        <v>144</v>
      </c>
      <c r="B155" s="32">
        <f t="shared" si="17"/>
        <v>143</v>
      </c>
      <c r="C155" s="28">
        <f t="shared" si="20"/>
        <v>1.655579143431809</v>
      </c>
      <c r="D155" s="34">
        <f t="shared" si="18"/>
        <v>8.6228080387073386E-2</v>
      </c>
      <c r="E155" s="29">
        <f t="shared" si="19"/>
        <v>57</v>
      </c>
      <c r="F155" s="33">
        <f>D68</f>
        <v>0.13845686927103448</v>
      </c>
    </row>
    <row r="156" spans="1:6" x14ac:dyDescent="0.2">
      <c r="A156" s="32">
        <v>145</v>
      </c>
      <c r="B156" s="32">
        <f t="shared" si="17"/>
        <v>144</v>
      </c>
      <c r="C156" s="28">
        <f t="shared" si="20"/>
        <v>1.6555041770875589</v>
      </c>
      <c r="D156" s="34">
        <f t="shared" si="18"/>
        <v>8.5926336741317014E-2</v>
      </c>
      <c r="E156" s="29">
        <f t="shared" si="19"/>
        <v>56</v>
      </c>
      <c r="F156" s="33">
        <f>D67</f>
        <v>0.13973035478907805</v>
      </c>
    </row>
    <row r="157" spans="1:6" x14ac:dyDescent="0.2">
      <c r="A157" s="32">
        <v>146</v>
      </c>
      <c r="B157" s="32">
        <f t="shared" si="17"/>
        <v>145</v>
      </c>
      <c r="C157" s="28">
        <f t="shared" si="20"/>
        <v>1.6554302514176737</v>
      </c>
      <c r="D157" s="34">
        <f t="shared" si="18"/>
        <v>8.5627739015235335E-2</v>
      </c>
      <c r="E157" s="29">
        <f t="shared" si="19"/>
        <v>55</v>
      </c>
      <c r="F157" s="33">
        <f>D66</f>
        <v>0.14103965371074176</v>
      </c>
    </row>
    <row r="158" spans="1:6" x14ac:dyDescent="0.2">
      <c r="A158" s="32">
        <v>147</v>
      </c>
      <c r="B158" s="32">
        <f t="shared" si="17"/>
        <v>146</v>
      </c>
      <c r="C158" s="28">
        <f t="shared" si="20"/>
        <v>1.6553573449019661</v>
      </c>
      <c r="D158" s="34">
        <f t="shared" si="18"/>
        <v>8.5332232918229861E-2</v>
      </c>
      <c r="E158" s="29">
        <f t="shared" si="19"/>
        <v>54</v>
      </c>
      <c r="F158" s="33">
        <f>D65</f>
        <v>0.14238647743163252</v>
      </c>
    </row>
    <row r="159" spans="1:6" x14ac:dyDescent="0.2">
      <c r="A159" s="32">
        <v>148</v>
      </c>
      <c r="B159" s="32">
        <f t="shared" si="17"/>
        <v>147</v>
      </c>
      <c r="C159" s="28">
        <f t="shared" si="20"/>
        <v>1.6552854366095326</v>
      </c>
      <c r="D159" s="34">
        <f t="shared" si="18"/>
        <v>8.503976546247291E-2</v>
      </c>
      <c r="E159" s="29">
        <f t="shared" si="19"/>
        <v>53</v>
      </c>
      <c r="F159" s="33">
        <f>D64</f>
        <v>0.14377265412159979</v>
      </c>
    </row>
    <row r="160" spans="1:6" x14ac:dyDescent="0.2">
      <c r="A160" s="32">
        <v>149</v>
      </c>
      <c r="B160" s="32">
        <f t="shared" si="17"/>
        <v>148</v>
      </c>
      <c r="C160" s="28">
        <f t="shared" si="20"/>
        <v>1.655214506178732</v>
      </c>
      <c r="D160" s="34">
        <f t="shared" si="18"/>
        <v>8.4750284922986113E-2</v>
      </c>
      <c r="E160" s="29">
        <f t="shared" si="19"/>
        <v>52</v>
      </c>
      <c r="F160" s="33">
        <f>D63</f>
        <v>0.14520013917716723</v>
      </c>
    </row>
    <row r="161" spans="1:6" x14ac:dyDescent="0.2">
      <c r="A161" s="32">
        <v>150</v>
      </c>
      <c r="B161" s="32">
        <f t="shared" si="17"/>
        <v>149</v>
      </c>
      <c r="C161" s="28">
        <f t="shared" si="20"/>
        <v>1.6551445337979596</v>
      </c>
      <c r="D161" s="34">
        <f t="shared" si="18"/>
        <v>8.4463740799203074E-2</v>
      </c>
      <c r="E161" s="29">
        <f t="shared" si="19"/>
        <v>51</v>
      </c>
      <c r="F161" s="33">
        <f>D62</f>
        <v>0.14667102684114655</v>
      </c>
    </row>
    <row r="162" spans="1:6" x14ac:dyDescent="0.2">
      <c r="A162" s="32">
        <v>151</v>
      </c>
      <c r="B162" s="32">
        <f t="shared" si="17"/>
        <v>150</v>
      </c>
      <c r="C162" s="28">
        <f t="shared" si="20"/>
        <v>1.6550755001871769</v>
      </c>
      <c r="D162" s="34">
        <f t="shared" si="18"/>
        <v>8.4180083777951775E-2</v>
      </c>
      <c r="E162" s="29">
        <f t="shared" si="19"/>
        <v>50</v>
      </c>
      <c r="F162" s="33">
        <f>D61</f>
        <v>0.14818756314671699</v>
      </c>
    </row>
    <row r="163" spans="1:6" x14ac:dyDescent="0.2">
      <c r="A163" s="32">
        <v>152</v>
      </c>
      <c r="B163" s="32">
        <f t="shared" si="17"/>
        <v>151</v>
      </c>
      <c r="C163" s="28">
        <f t="shared" si="20"/>
        <v>1.6550073865802402</v>
      </c>
      <c r="D163" s="34">
        <f t="shared" si="18"/>
        <v>8.3899265697798694E-2</v>
      </c>
      <c r="E163" s="29">
        <f t="shared" si="19"/>
        <v>49</v>
      </c>
      <c r="F163" s="33">
        <f>D60</f>
        <v>0.14975216036824451</v>
      </c>
    </row>
    <row r="164" spans="1:6" x14ac:dyDescent="0.2">
      <c r="A164" s="32">
        <v>153</v>
      </c>
      <c r="B164" s="32">
        <f t="shared" si="17"/>
        <v>152</v>
      </c>
      <c r="C164" s="28">
        <f t="shared" si="20"/>
        <v>1.6549401747078736</v>
      </c>
      <c r="D164" s="34">
        <f t="shared" si="18"/>
        <v>8.3621239514690054E-2</v>
      </c>
      <c r="E164" s="29">
        <f t="shared" si="19"/>
        <v>48</v>
      </c>
      <c r="F164" s="33">
        <f>D59</f>
        <v>0.15136741319068681</v>
      </c>
    </row>
    <row r="165" spans="1:6" x14ac:dyDescent="0.2">
      <c r="A165" s="32">
        <v>154</v>
      </c>
      <c r="B165" s="32">
        <f t="shared" si="17"/>
        <v>153</v>
      </c>
      <c r="C165" s="28">
        <f t="shared" si="20"/>
        <v>1.6548738467813242</v>
      </c>
      <c r="D165" s="34">
        <f t="shared" si="18"/>
        <v>8.3345959268838102E-2</v>
      </c>
      <c r="E165" s="29">
        <f t="shared" si="19"/>
        <v>47</v>
      </c>
      <c r="F165" s="33">
        <f>D58</f>
        <v>0.15303611684457766</v>
      </c>
    </row>
    <row r="166" spans="1:6" x14ac:dyDescent="0.2">
      <c r="A166" s="32">
        <v>155</v>
      </c>
      <c r="B166" s="32">
        <f t="shared" si="17"/>
        <v>154</v>
      </c>
      <c r="C166" s="28">
        <f t="shared" si="20"/>
        <v>1.6548083854766809</v>
      </c>
      <c r="D166" s="34">
        <f t="shared" si="18"/>
        <v>8.3073380052800447E-2</v>
      </c>
      <c r="E166" s="29">
        <f t="shared" si="19"/>
        <v>46</v>
      </c>
      <c r="F166" s="33">
        <f>D57</f>
        <v>0.15476128749548845</v>
      </c>
    </row>
    <row r="167" spans="1:6" x14ac:dyDescent="0.2">
      <c r="A167" s="32">
        <v>156</v>
      </c>
      <c r="B167" s="32">
        <f t="shared" si="17"/>
        <v>155</v>
      </c>
      <c r="C167" s="28">
        <f t="shared" si="20"/>
        <v>1.6547437739197817</v>
      </c>
      <c r="D167" s="34">
        <f t="shared" si="18"/>
        <v>8.2803457980699102E-2</v>
      </c>
      <c r="E167" s="29">
        <f t="shared" si="19"/>
        <v>45</v>
      </c>
      <c r="F167" s="33">
        <f>D56</f>
        <v>0.15654618522700545</v>
      </c>
    </row>
    <row r="168" spans="1:6" x14ac:dyDescent="0.2">
      <c r="A168" s="32">
        <v>157</v>
      </c>
      <c r="B168" s="32">
        <f t="shared" si="17"/>
        <v>156</v>
      </c>
      <c r="C168" s="28">
        <f t="shared" si="20"/>
        <v>1.654679995671714</v>
      </c>
      <c r="D168" s="34">
        <f t="shared" si="18"/>
        <v>8.2536150158533536E-2</v>
      </c>
      <c r="E168" s="29">
        <f t="shared" si="19"/>
        <v>44</v>
      </c>
      <c r="F168" s="33">
        <f>D55</f>
        <v>0.15839434001652444</v>
      </c>
    </row>
    <row r="169" spans="1:6" x14ac:dyDescent="0.2">
      <c r="A169" s="32">
        <v>158</v>
      </c>
      <c r="B169" s="32">
        <f t="shared" si="17"/>
        <v>157</v>
      </c>
      <c r="C169" s="28">
        <f t="shared" si="20"/>
        <v>1.6546170347148881</v>
      </c>
      <c r="D169" s="34">
        <f t="shared" si="18"/>
        <v>8.227141465554226E-2</v>
      </c>
      <c r="E169" s="29">
        <f t="shared" si="19"/>
        <v>43</v>
      </c>
      <c r="F169" s="33">
        <f>D54</f>
        <v>0.16030958117584573</v>
      </c>
    </row>
    <row r="170" spans="1:6" x14ac:dyDescent="0.2">
      <c r="A170" s="32">
        <v>159</v>
      </c>
      <c r="B170" s="32">
        <f t="shared" si="17"/>
        <v>158</v>
      </c>
      <c r="C170" s="28">
        <f t="shared" si="20"/>
        <v>1.654554875439588</v>
      </c>
      <c r="D170" s="34">
        <f t="shared" si="18"/>
        <v>8.200921047656573E-2</v>
      </c>
      <c r="E170" s="29">
        <f t="shared" si="19"/>
        <v>42</v>
      </c>
      <c r="F170" s="33">
        <f>D53</f>
        <v>0.16229607081661829</v>
      </c>
    </row>
    <row r="171" spans="1:6" x14ac:dyDescent="0.2">
      <c r="A171" s="32">
        <v>160</v>
      </c>
      <c r="B171" s="32">
        <f t="shared" si="17"/>
        <v>159</v>
      </c>
      <c r="C171" s="28">
        <f t="shared" si="20"/>
        <v>1.6544935026311094</v>
      </c>
      <c r="D171" s="34">
        <f t="shared" si="18"/>
        <v>8.1749497535376414E-2</v>
      </c>
      <c r="E171" s="29">
        <f t="shared" si="19"/>
        <v>41</v>
      </c>
      <c r="F171" s="33">
        <f>D52</f>
        <v>0.16435834200785637</v>
      </c>
    </row>
    <row r="172" spans="1:6" x14ac:dyDescent="0.2">
      <c r="A172" s="32">
        <v>161</v>
      </c>
      <c r="B172" s="32">
        <f t="shared" si="17"/>
        <v>160</v>
      </c>
      <c r="C172" s="28">
        <f t="shared" si="20"/>
        <v>1.6544329014573194</v>
      </c>
      <c r="D172" s="34">
        <f t="shared" si="18"/>
        <v>8.1492236628928863E-2</v>
      </c>
      <c r="E172" s="29">
        <f t="shared" si="19"/>
        <v>40</v>
      </c>
      <c r="F172" s="33">
        <f>D51</f>
        <v>0.16650134242377765</v>
      </c>
    </row>
    <row r="173" spans="1:6" x14ac:dyDescent="0.2">
      <c r="A173" s="32">
        <v>162</v>
      </c>
      <c r="B173" s="32">
        <f t="shared" si="17"/>
        <v>161</v>
      </c>
      <c r="C173" s="28">
        <f t="shared" si="20"/>
        <v>1.6543730574567295</v>
      </c>
      <c r="D173" s="34">
        <f t="shared" si="18"/>
        <v>8.1237389412498279E-2</v>
      </c>
      <c r="E173" s="29">
        <f t="shared" si="19"/>
        <v>39</v>
      </c>
      <c r="F173" s="33">
        <f>D50</f>
        <v>0.1687304844412201</v>
      </c>
    </row>
    <row r="174" spans="1:6" x14ac:dyDescent="0.2">
      <c r="A174" s="32">
        <v>163</v>
      </c>
      <c r="B174" s="32">
        <f t="shared" si="17"/>
        <v>162</v>
      </c>
      <c r="C174" s="28">
        <f t="shared" si="20"/>
        <v>1.6543139565269314</v>
      </c>
      <c r="D174" s="34">
        <f t="shared" si="18"/>
        <v>8.0984918375665155E-2</v>
      </c>
      <c r="E174" s="29">
        <f t="shared" si="19"/>
        <v>38</v>
      </c>
      <c r="F174" s="33">
        <f>D49</f>
        <v>0.17105170284471741</v>
      </c>
    </row>
    <row r="175" spans="1:6" x14ac:dyDescent="0.2">
      <c r="A175" s="32">
        <v>164</v>
      </c>
      <c r="B175" s="32">
        <f t="shared" si="17"/>
        <v>163</v>
      </c>
      <c r="C175" s="28">
        <f t="shared" si="20"/>
        <v>1.6542555849136273</v>
      </c>
      <c r="D175" s="34">
        <f t="shared" si="18"/>
        <v>8.0734786819124257E-2</v>
      </c>
      <c r="E175" s="29">
        <f t="shared" si="19"/>
        <v>37</v>
      </c>
      <c r="F175" s="33">
        <f>D48</f>
        <v>0.17347152154422146</v>
      </c>
    </row>
    <row r="176" spans="1:6" x14ac:dyDescent="0.2">
      <c r="A176" s="32">
        <v>165</v>
      </c>
      <c r="B176" s="32">
        <f t="shared" ref="B176:B211" si="21">A176-1</f>
        <v>164</v>
      </c>
      <c r="C176" s="28">
        <f t="shared" si="20"/>
        <v>1.6541979291998445</v>
      </c>
      <c r="D176" s="34">
        <f t="shared" si="18"/>
        <v>8.0486958832266045E-2</v>
      </c>
      <c r="E176" s="29">
        <f t="shared" si="19"/>
        <v>36</v>
      </c>
      <c r="F176" s="33">
        <f>D47</f>
        <v>0.17599713101877756</v>
      </c>
    </row>
    <row r="177" spans="1:6" x14ac:dyDescent="0.2">
      <c r="A177" s="32">
        <v>166</v>
      </c>
      <c r="B177" s="32">
        <f t="shared" si="21"/>
        <v>165</v>
      </c>
      <c r="C177" s="28">
        <f t="shared" si="20"/>
        <v>1.6541409762957251</v>
      </c>
      <c r="D177" s="34">
        <f t="shared" si="18"/>
        <v>8.0241399271519603E-2</v>
      </c>
      <c r="E177" s="29">
        <f t="shared" si="19"/>
        <v>35</v>
      </c>
      <c r="F177" s="33">
        <f>D46</f>
        <v>0.17863647858685222</v>
      </c>
    </row>
    <row r="178" spans="1:6" x14ac:dyDescent="0.2">
      <c r="A178" s="32">
        <v>167</v>
      </c>
      <c r="B178" s="32">
        <f t="shared" si="21"/>
        <v>166</v>
      </c>
      <c r="C178" s="28">
        <f t="shared" si="20"/>
        <v>1.654084713428595</v>
      </c>
      <c r="D178" s="34">
        <f t="shared" si="18"/>
        <v>7.9998073739413547E-2</v>
      </c>
      <c r="E178" s="29">
        <f t="shared" si="19"/>
        <v>34</v>
      </c>
      <c r="F178" s="33">
        <f>D45</f>
        <v>0.18139837409377704</v>
      </c>
    </row>
    <row r="179" spans="1:6" x14ac:dyDescent="0.2">
      <c r="A179" s="32">
        <v>168</v>
      </c>
      <c r="B179" s="32">
        <f t="shared" si="21"/>
        <v>167</v>
      </c>
      <c r="C179" s="28">
        <f t="shared" si="20"/>
        <v>1.6540291281334114</v>
      </c>
      <c r="D179" s="34">
        <f t="shared" si="18"/>
        <v>7.9756948564332353E-2</v>
      </c>
      <c r="E179" s="29">
        <f t="shared" si="19"/>
        <v>33</v>
      </c>
      <c r="F179" s="33">
        <f>D44</f>
        <v>0.18429261423022955</v>
      </c>
    </row>
    <row r="180" spans="1:6" x14ac:dyDescent="0.2">
      <c r="A180" s="32">
        <v>169</v>
      </c>
      <c r="B180" s="32">
        <f t="shared" si="21"/>
        <v>168</v>
      </c>
      <c r="C180" s="28">
        <f t="shared" si="20"/>
        <v>1.6539742082435718</v>
      </c>
      <c r="D180" s="34">
        <f t="shared" si="18"/>
        <v>7.9517990780940961E-2</v>
      </c>
      <c r="E180" s="29">
        <f t="shared" si="19"/>
        <v>32</v>
      </c>
      <c r="F180" s="33">
        <f>D43</f>
        <v>0.18733012949489708</v>
      </c>
    </row>
    <row r="181" spans="1:6" x14ac:dyDescent="0.2">
      <c r="A181" s="32">
        <v>170</v>
      </c>
      <c r="B181" s="32">
        <f t="shared" si="21"/>
        <v>169</v>
      </c>
      <c r="C181" s="28">
        <f t="shared" si="20"/>
        <v>1.6539199418820105</v>
      </c>
      <c r="D181" s="34">
        <f t="shared" si="18"/>
        <v>7.9281168111248732E-2</v>
      </c>
      <c r="E181" s="29">
        <f t="shared" si="19"/>
        <v>31</v>
      </c>
      <c r="F181" s="33">
        <f>D42</f>
        <v>0.19052315884683735</v>
      </c>
    </row>
    <row r="182" spans="1:6" x14ac:dyDescent="0.2">
      <c r="A182" s="32">
        <v>171</v>
      </c>
      <c r="B182" s="32">
        <f t="shared" si="21"/>
        <v>170</v>
      </c>
      <c r="C182" s="28">
        <f t="shared" si="20"/>
        <v>1.6538663174526766</v>
      </c>
      <c r="D182" s="34">
        <f t="shared" si="18"/>
        <v>7.9046448946293604E-2</v>
      </c>
      <c r="E182" s="29">
        <f t="shared" si="19"/>
        <v>30</v>
      </c>
      <c r="F182" s="33">
        <f>D41</f>
        <v>0.19388545843730751</v>
      </c>
    </row>
    <row r="183" spans="1:6" x14ac:dyDescent="0.2">
      <c r="A183" s="32">
        <v>172</v>
      </c>
      <c r="B183" s="32">
        <f t="shared" si="21"/>
        <v>171</v>
      </c>
      <c r="C183" s="28">
        <f t="shared" si="20"/>
        <v>1.6538133236322152</v>
      </c>
      <c r="D183" s="34">
        <f t="shared" si="18"/>
        <v>7.8813802328414395E-2</v>
      </c>
      <c r="E183" s="29">
        <f t="shared" si="19"/>
        <v>29</v>
      </c>
      <c r="F183" s="33">
        <f>D40</f>
        <v>0.19743255257622283</v>
      </c>
    </row>
    <row r="184" spans="1:6" x14ac:dyDescent="0.2">
      <c r="A184" s="32">
        <v>173</v>
      </c>
      <c r="B184" s="32">
        <f t="shared" si="21"/>
        <v>172</v>
      </c>
      <c r="C184" s="28">
        <f t="shared" si="20"/>
        <v>1.6537609493620535</v>
      </c>
      <c r="D184" s="34">
        <f t="shared" si="18"/>
        <v>7.8583197934099486E-2</v>
      </c>
      <c r="E184" s="29">
        <f t="shared" si="19"/>
        <v>28</v>
      </c>
      <c r="F184" s="33">
        <f>D39</f>
        <v>0.20118203742814669</v>
      </c>
    </row>
    <row r="185" spans="1:6" x14ac:dyDescent="0.2">
      <c r="A185" s="32">
        <v>174</v>
      </c>
      <c r="B185" s="32">
        <f t="shared" si="21"/>
        <v>173</v>
      </c>
      <c r="C185" s="28">
        <f t="shared" si="20"/>
        <v>1.6537091838406781</v>
      </c>
      <c r="D185" s="34">
        <f t="shared" si="18"/>
        <v>7.8354606057380205E-2</v>
      </c>
      <c r="E185" s="29">
        <f t="shared" si="19"/>
        <v>27</v>
      </c>
      <c r="F185" s="33">
        <f>D38</f>
        <v>0.20515395106409712</v>
      </c>
    </row>
    <row r="186" spans="1:6" x14ac:dyDescent="0.2">
      <c r="A186" s="32">
        <v>175</v>
      </c>
      <c r="B186" s="32">
        <f t="shared" si="21"/>
        <v>174</v>
      </c>
      <c r="C186" s="28">
        <f t="shared" si="20"/>
        <v>1.6536580165162231</v>
      </c>
      <c r="D186" s="34">
        <f t="shared" si="18"/>
        <v>7.8127997593754786E-2</v>
      </c>
      <c r="E186" s="29">
        <f t="shared" si="19"/>
        <v>26</v>
      </c>
      <c r="F186" s="33">
        <f>D37</f>
        <v>0.20937122773044869</v>
      </c>
    </row>
    <row r="187" spans="1:6" x14ac:dyDescent="0.2">
      <c r="A187" s="32">
        <v>176</v>
      </c>
      <c r="B187" s="32">
        <f t="shared" si="21"/>
        <v>175</v>
      </c>
      <c r="C187" s="28">
        <f t="shared" si="20"/>
        <v>1.6536074370792557</v>
      </c>
      <c r="D187" s="34">
        <f t="shared" si="18"/>
        <v>7.7903344024618126E-2</v>
      </c>
      <c r="E187" s="29">
        <f t="shared" si="19"/>
        <v>25</v>
      </c>
      <c r="F187" s="33">
        <f>D36</f>
        <v>0.21386025998867855</v>
      </c>
    </row>
    <row r="188" spans="1:6" x14ac:dyDescent="0.2">
      <c r="A188" s="32">
        <v>177</v>
      </c>
      <c r="B188" s="32">
        <f t="shared" si="21"/>
        <v>176</v>
      </c>
      <c r="C188" s="28">
        <f t="shared" si="20"/>
        <v>1.6535574354559317</v>
      </c>
      <c r="D188" s="34">
        <f t="shared" si="18"/>
        <v>7.7680617402187194E-2</v>
      </c>
      <c r="E188" s="29">
        <f t="shared" si="19"/>
        <v>24</v>
      </c>
      <c r="F188" s="33">
        <f>D35</f>
        <v>0.21865160039919426</v>
      </c>
    </row>
    <row r="189" spans="1:6" x14ac:dyDescent="0.2">
      <c r="A189" s="32">
        <v>178</v>
      </c>
      <c r="B189" s="32">
        <f t="shared" si="21"/>
        <v>177</v>
      </c>
      <c r="C189" s="28">
        <f t="shared" si="20"/>
        <v>1.65350800180123</v>
      </c>
      <c r="D189" s="34">
        <f t="shared" si="18"/>
        <v>7.7459790334890477E-2</v>
      </c>
      <c r="E189" s="29">
        <f t="shared" si="19"/>
        <v>23</v>
      </c>
      <c r="F189" s="33">
        <f>D34</f>
        <v>0.22378084567206158</v>
      </c>
    </row>
    <row r="190" spans="1:6" x14ac:dyDescent="0.2">
      <c r="A190" s="32">
        <v>179</v>
      </c>
      <c r="B190" s="32">
        <f t="shared" si="21"/>
        <v>178</v>
      </c>
      <c r="C190" s="28">
        <f t="shared" si="20"/>
        <v>1.6534591264925478</v>
      </c>
      <c r="D190" s="34">
        <f t="shared" si="18"/>
        <v>7.7240835973218264E-2</v>
      </c>
      <c r="E190" s="29">
        <f t="shared" si="19"/>
        <v>22</v>
      </c>
      <c r="F190" s="33">
        <f>D33</f>
        <v>0.22928976221457809</v>
      </c>
    </row>
    <row r="191" spans="1:6" x14ac:dyDescent="0.2">
      <c r="A191" s="32">
        <v>180</v>
      </c>
      <c r="B191" s="32">
        <f t="shared" si="21"/>
        <v>179</v>
      </c>
      <c r="C191" s="28">
        <f t="shared" si="20"/>
        <v>1.6534108001234091</v>
      </c>
      <c r="D191" s="34">
        <f t="shared" si="18"/>
        <v>7.7023727996005431E-2</v>
      </c>
      <c r="E191" s="29">
        <f t="shared" si="19"/>
        <v>21</v>
      </c>
      <c r="F191" s="33">
        <f>D32</f>
        <v>0.23522773513856385</v>
      </c>
    </row>
    <row r="192" spans="1:6" x14ac:dyDescent="0.2">
      <c r="A192" s="32">
        <v>181</v>
      </c>
      <c r="B192" s="32">
        <f t="shared" si="21"/>
        <v>180</v>
      </c>
      <c r="C192" s="28">
        <f t="shared" si="20"/>
        <v>1.6533630134974617</v>
      </c>
      <c r="D192" s="34">
        <f t="shared" si="18"/>
        <v>7.6808440597139871E-2</v>
      </c>
      <c r="E192" s="29">
        <f t="shared" si="19"/>
        <v>20</v>
      </c>
      <c r="F192" s="33">
        <f>D31</f>
        <v>0.24165365679294465</v>
      </c>
    </row>
    <row r="193" spans="1:6" x14ac:dyDescent="0.2">
      <c r="A193" s="32">
        <v>182</v>
      </c>
      <c r="B193" s="32">
        <f t="shared" si="21"/>
        <v>181</v>
      </c>
      <c r="C193" s="28">
        <f t="shared" si="20"/>
        <v>1.6533157576226281</v>
      </c>
      <c r="D193" s="34">
        <f t="shared" si="18"/>
        <v>7.6594948472675242E-2</v>
      </c>
      <c r="E193" s="29">
        <f t="shared" si="19"/>
        <v>19</v>
      </c>
      <c r="F193" s="33">
        <f>D30</f>
        <v>0.24863842180649742</v>
      </c>
    </row>
    <row r="194" spans="1:6" x14ac:dyDescent="0.2">
      <c r="A194" s="32">
        <v>183</v>
      </c>
      <c r="B194" s="32">
        <f t="shared" si="21"/>
        <v>182</v>
      </c>
      <c r="C194" s="28">
        <f t="shared" si="20"/>
        <v>1.6532690237054619</v>
      </c>
      <c r="D194" s="34">
        <f t="shared" si="18"/>
        <v>7.6383226808336091E-2</v>
      </c>
      <c r="E194" s="29">
        <f t="shared" si="19"/>
        <v>18</v>
      </c>
      <c r="F194" s="33">
        <f>D29</f>
        <v>0.25626827345946107</v>
      </c>
    </row>
    <row r="195" spans="1:6" x14ac:dyDescent="0.2">
      <c r="A195" s="32">
        <v>184</v>
      </c>
      <c r="B195" s="32">
        <f t="shared" si="21"/>
        <v>183</v>
      </c>
      <c r="C195" s="28">
        <f t="shared" si="20"/>
        <v>1.6532228031457243</v>
      </c>
      <c r="D195" s="34">
        <f t="shared" si="18"/>
        <v>7.6173251267402514E-2</v>
      </c>
      <c r="E195" s="29">
        <f t="shared" si="19"/>
        <v>17</v>
      </c>
      <c r="F195" s="33">
        <f>D28</f>
        <v>0.26464936791649452</v>
      </c>
    </row>
    <row r="196" spans="1:6" x14ac:dyDescent="0.2">
      <c r="A196" s="32">
        <v>185</v>
      </c>
      <c r="B196" s="32">
        <f t="shared" si="21"/>
        <v>184</v>
      </c>
      <c r="C196" s="28">
        <f t="shared" si="20"/>
        <v>1.6531770875310539</v>
      </c>
      <c r="D196" s="34">
        <f t="shared" si="18"/>
        <v>7.5964997978955326E-2</v>
      </c>
      <c r="E196" s="29">
        <f t="shared" si="19"/>
        <v>16</v>
      </c>
      <c r="F196" s="33">
        <f>D27</f>
        <v>0.27391411807696442</v>
      </c>
    </row>
    <row r="197" spans="1:6" x14ac:dyDescent="0.2">
      <c r="A197" s="32">
        <v>186</v>
      </c>
      <c r="B197" s="32">
        <f t="shared" si="21"/>
        <v>185</v>
      </c>
      <c r="C197" s="28">
        <f t="shared" si="20"/>
        <v>1.6531318686319261</v>
      </c>
      <c r="D197" s="34">
        <f t="shared" si="18"/>
        <v>7.575844352647837E-2</v>
      </c>
      <c r="E197" s="29">
        <f t="shared" si="19"/>
        <v>15</v>
      </c>
      <c r="F197" s="33">
        <f>D26</f>
        <v>0.28423020097343688</v>
      </c>
    </row>
    <row r="198" spans="1:6" x14ac:dyDescent="0.2">
      <c r="A198" s="32">
        <v>187</v>
      </c>
      <c r="B198" s="32">
        <f t="shared" si="21"/>
        <v>186</v>
      </c>
      <c r="C198" s="28">
        <f t="shared" si="20"/>
        <v>1.6530871383966401</v>
      </c>
      <c r="D198" s="34">
        <f t="shared" si="18"/>
        <v>7.5553564936793285E-2</v>
      </c>
      <c r="E198" s="29">
        <f t="shared" si="19"/>
        <v>14</v>
      </c>
      <c r="F198" s="33">
        <f>D25</f>
        <v>0.29581366172227447</v>
      </c>
    </row>
    <row r="199" spans="1:6" x14ac:dyDescent="0.2">
      <c r="A199" s="32">
        <v>188</v>
      </c>
      <c r="B199" s="32">
        <f t="shared" si="21"/>
        <v>187</v>
      </c>
      <c r="C199" s="28">
        <f t="shared" si="20"/>
        <v>1.6530428889466318</v>
      </c>
      <c r="D199" s="34">
        <f t="shared" si="18"/>
        <v>7.5350339669329844E-2</v>
      </c>
      <c r="E199" s="29">
        <f t="shared" si="19"/>
        <v>13</v>
      </c>
      <c r="F199" s="33">
        <f>D24</f>
        <v>0.30894851776514431</v>
      </c>
    </row>
    <row r="200" spans="1:6" x14ac:dyDescent="0.2">
      <c r="A200" s="32">
        <v>189</v>
      </c>
      <c r="B200" s="32">
        <f t="shared" si="21"/>
        <v>188</v>
      </c>
      <c r="C200" s="28">
        <f t="shared" si="20"/>
        <v>1.6529991125717423</v>
      </c>
      <c r="D200" s="34">
        <f t="shared" si="18"/>
        <v>7.5148745605702769E-2</v>
      </c>
      <c r="E200" s="29">
        <f t="shared" si="19"/>
        <v>12</v>
      </c>
      <c r="F200" s="33">
        <f>D23</f>
        <v>0.32401705734760683</v>
      </c>
    </row>
    <row r="201" spans="1:6" x14ac:dyDescent="0.2">
      <c r="A201" s="32">
        <v>190</v>
      </c>
      <c r="B201" s="32">
        <f t="shared" si="21"/>
        <v>189</v>
      </c>
      <c r="C201" s="28">
        <f t="shared" si="20"/>
        <v>1.6529558017258421</v>
      </c>
      <c r="D201" s="34">
        <f t="shared" si="18"/>
        <v>7.4948761039603254E-2</v>
      </c>
      <c r="E201" s="29">
        <f t="shared" si="19"/>
        <v>11</v>
      </c>
      <c r="F201" s="33">
        <f>D22</f>
        <v>0.3415484938336697</v>
      </c>
    </row>
    <row r="202" spans="1:6" x14ac:dyDescent="0.2">
      <c r="A202" s="32">
        <v>191</v>
      </c>
      <c r="B202" s="32">
        <f t="shared" si="21"/>
        <v>190</v>
      </c>
      <c r="C202" s="28">
        <f t="shared" si="20"/>
        <v>1.6529129490224199</v>
      </c>
      <c r="D202" s="34">
        <f t="shared" si="18"/>
        <v>7.475036466697689E-2</v>
      </c>
      <c r="E202" s="29">
        <f t="shared" si="19"/>
        <v>10</v>
      </c>
      <c r="F202" s="33">
        <f>D21</f>
        <v>0.36230075471903511</v>
      </c>
    </row>
    <row r="203" spans="1:6" x14ac:dyDescent="0.2">
      <c r="A203" s="32">
        <v>192</v>
      </c>
      <c r="B203" s="32">
        <f t="shared" si="21"/>
        <v>191</v>
      </c>
      <c r="C203" s="28">
        <f t="shared" si="20"/>
        <v>1.6528705472303915</v>
      </c>
      <c r="D203" s="34">
        <f t="shared" si="18"/>
        <v>7.4553535576489902E-2</v>
      </c>
      <c r="E203" s="29">
        <f t="shared" si="19"/>
        <v>9</v>
      </c>
      <c r="F203" s="33">
        <f>D20</f>
        <v>0.38740584115227045</v>
      </c>
    </row>
    <row r="204" spans="1:6" x14ac:dyDescent="0.2">
      <c r="A204" s="32">
        <v>193</v>
      </c>
      <c r="B204" s="32">
        <f t="shared" si="21"/>
        <v>192</v>
      </c>
      <c r="C204" s="28">
        <f t="shared" si="20"/>
        <v>1.6528285892700936</v>
      </c>
      <c r="D204" s="34">
        <f t="shared" si="18"/>
        <v>7.4358253240272371E-2</v>
      </c>
      <c r="E204" s="29">
        <f t="shared" si="19"/>
        <v>8</v>
      </c>
      <c r="F204" s="33">
        <f>D19</f>
        <v>0.41864668098440444</v>
      </c>
    </row>
    <row r="205" spans="1:6" x14ac:dyDescent="0.2">
      <c r="A205" s="32">
        <v>194</v>
      </c>
      <c r="B205" s="32">
        <f t="shared" si="21"/>
        <v>193</v>
      </c>
      <c r="C205" s="28">
        <f t="shared" si="20"/>
        <v>1.6527870682092656</v>
      </c>
      <c r="D205" s="34">
        <f t="shared" si="18"/>
        <v>7.4164497504920879E-2</v>
      </c>
      <c r="E205" s="29">
        <f t="shared" si="19"/>
        <v>7</v>
      </c>
      <c r="F205" s="33">
        <f>D18</f>
        <v>0.45903319417930555</v>
      </c>
    </row>
    <row r="206" spans="1:6" x14ac:dyDescent="0.2">
      <c r="A206" s="32">
        <v>195</v>
      </c>
      <c r="B206" s="32">
        <f t="shared" si="21"/>
        <v>194</v>
      </c>
      <c r="C206" s="28">
        <f t="shared" si="20"/>
        <v>1.6527459772592878</v>
      </c>
      <c r="D206" s="34">
        <f t="shared" ref="D206:D211" si="22">C206*$B$6/($B$5*SQRT(A206))</f>
        <v>7.3972248582763397E-2</v>
      </c>
      <c r="E206" s="29">
        <f t="shared" ref="E206:E211" si="23">E205-1</f>
        <v>6</v>
      </c>
      <c r="F206" s="33">
        <f>D17</f>
        <v>0.51415003350949684</v>
      </c>
    </row>
    <row r="207" spans="1:6" x14ac:dyDescent="0.2">
      <c r="A207" s="32">
        <v>196</v>
      </c>
      <c r="B207" s="32">
        <f t="shared" si="21"/>
        <v>195</v>
      </c>
      <c r="C207" s="28">
        <f t="shared" ref="C207:C211" si="24">TINV($C$11,B207)</f>
        <v>1.6527053097714495</v>
      </c>
      <c r="D207" s="34">
        <f t="shared" si="22"/>
        <v>7.3781487043368274E-2</v>
      </c>
      <c r="E207" s="29">
        <f t="shared" si="23"/>
        <v>5</v>
      </c>
      <c r="F207" s="33">
        <f>D16</f>
        <v>0.59586929148010748</v>
      </c>
    </row>
    <row r="208" spans="1:6" x14ac:dyDescent="0.2">
      <c r="A208" s="32">
        <v>197</v>
      </c>
      <c r="B208" s="32">
        <f t="shared" si="21"/>
        <v>196</v>
      </c>
      <c r="C208" s="28">
        <f t="shared" si="24"/>
        <v>1.6526650592333569</v>
      </c>
      <c r="D208" s="34">
        <f t="shared" si="22"/>
        <v>7.3592193805294151E-2</v>
      </c>
      <c r="E208" s="29">
        <f t="shared" si="23"/>
        <v>4</v>
      </c>
      <c r="F208" s="33">
        <f>D15</f>
        <v>0.73542607337556998</v>
      </c>
    </row>
    <row r="209" spans="1:6" x14ac:dyDescent="0.2">
      <c r="A209" s="32">
        <v>198</v>
      </c>
      <c r="B209" s="32">
        <f t="shared" si="21"/>
        <v>197</v>
      </c>
      <c r="C209" s="28">
        <f t="shared" si="24"/>
        <v>1.6526252192655086</v>
      </c>
      <c r="D209" s="34">
        <f t="shared" si="22"/>
        <v>7.3404350128073795E-2</v>
      </c>
      <c r="E209" s="29">
        <f t="shared" si="23"/>
        <v>3</v>
      </c>
      <c r="F209" s="33">
        <f>D14</f>
        <v>1.0536590380294062</v>
      </c>
    </row>
    <row r="210" spans="1:6" x14ac:dyDescent="0.2">
      <c r="A210" s="32">
        <v>199</v>
      </c>
      <c r="B210" s="32">
        <f t="shared" si="21"/>
        <v>198</v>
      </c>
      <c r="C210" s="28">
        <f t="shared" si="24"/>
        <v>1.6525857836178461</v>
      </c>
      <c r="D210" s="34">
        <f t="shared" si="22"/>
        <v>7.3217937604416486E-2</v>
      </c>
      <c r="E210" s="29">
        <f t="shared" si="23"/>
        <v>2</v>
      </c>
      <c r="F210" s="33">
        <f>D13</f>
        <v>2.7903103192209748</v>
      </c>
    </row>
    <row r="211" spans="1:6" x14ac:dyDescent="0.2">
      <c r="A211" s="32">
        <v>200</v>
      </c>
      <c r="B211" s="32">
        <f t="shared" si="21"/>
        <v>199</v>
      </c>
      <c r="C211" s="28">
        <f t="shared" si="24"/>
        <v>1.6525467461665586</v>
      </c>
      <c r="D211" s="34">
        <f t="shared" si="22"/>
        <v>7.303293815263362E-2</v>
      </c>
      <c r="E211" s="29">
        <f t="shared" si="23"/>
        <v>1</v>
      </c>
      <c r="F211" s="33">
        <f>D12</f>
        <v>0</v>
      </c>
    </row>
    <row r="212" spans="1:6" x14ac:dyDescent="0.2">
      <c r="A212" s="21"/>
      <c r="B212" s="21"/>
      <c r="C212" s="24"/>
      <c r="D212" s="23"/>
      <c r="E212" s="22"/>
    </row>
  </sheetData>
  <sheetProtection password="EEF0" sheet="1" objects="1" scenarios="1" selectLockedCells="1"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f1d7714-85b4-4ee6-b32b-cada055d661b">
      <Terms xmlns="http://schemas.microsoft.com/office/infopath/2007/PartnerControls"/>
    </lcf76f155ced4ddcb4097134ff3c332f>
    <TaxCatchAll xmlns="1eff168a-76a0-4a78-9a90-c63606167bca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5B5B23BB235034599A9F468DEC9F333" ma:contentTypeVersion="13" ma:contentTypeDescription="Create a new document." ma:contentTypeScope="" ma:versionID="cb24b501e9855c6bb08fffeece4e9ecb">
  <xsd:schema xmlns:xsd="http://www.w3.org/2001/XMLSchema" xmlns:xs="http://www.w3.org/2001/XMLSchema" xmlns:p="http://schemas.microsoft.com/office/2006/metadata/properties" xmlns:ns2="df1d7714-85b4-4ee6-b32b-cada055d661b" xmlns:ns3="1eff168a-76a0-4a78-9a90-c63606167bca" targetNamespace="http://schemas.microsoft.com/office/2006/metadata/properties" ma:root="true" ma:fieldsID="1f6784817c5a03ec83076c42096dc185" ns2:_="" ns3:_="">
    <xsd:import namespace="df1d7714-85b4-4ee6-b32b-cada055d661b"/>
    <xsd:import namespace="1eff168a-76a0-4a78-9a90-c63606167bc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DateTaken" minOccurs="0"/>
                <xsd:element ref="ns2:MediaServiceBillingMetadata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1d7714-85b4-4ee6-b32b-cada055d661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BillingMetadata" ma:index="15" nillable="true" ma:displayName="MediaServiceBillingMetadata" ma:hidden="true" ma:internalName="MediaServiceBillingMetadata" ma:readOnly="true">
      <xsd:simpleType>
        <xsd:restriction base="dms:Note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f40eee1e-ad38-437e-be40-fc9f033adc9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ff168a-76a0-4a78-9a90-c63606167bca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e39a1541-3178-4ff4-b9b2-fe39e5c5e01c}" ma:internalName="TaxCatchAll" ma:showField="CatchAllData" ma:web="1eff168a-76a0-4a78-9a90-c63606167bc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9D3B408-A383-4D5D-8EAD-0868C0C32F2F}">
  <ds:schemaRefs>
    <ds:schemaRef ds:uri="http://schemas.microsoft.com/office/2006/metadata/properties"/>
    <ds:schemaRef ds:uri="http://schemas.microsoft.com/office/infopath/2007/PartnerControls"/>
    <ds:schemaRef ds:uri="b8f15550-dba9-4662-b96a-700e55af23c8"/>
  </ds:schemaRefs>
</ds:datastoreItem>
</file>

<file path=customXml/itemProps2.xml><?xml version="1.0" encoding="utf-8"?>
<ds:datastoreItem xmlns:ds="http://schemas.openxmlformats.org/officeDocument/2006/customXml" ds:itemID="{5A31BACD-25D0-416C-8D9E-5D67D53945A0}"/>
</file>

<file path=customXml/itemProps3.xml><?xml version="1.0" encoding="utf-8"?>
<ds:datastoreItem xmlns:ds="http://schemas.openxmlformats.org/officeDocument/2006/customXml" ds:itemID="{4EE46D16-711B-47D6-873A-8DB04DEDE85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Manual calculation</vt:lpstr>
      <vt:lpstr>Automatic calculation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degraaf</dc:creator>
  <cp:lastModifiedBy>Herfaut, Johanna (NFISS)</cp:lastModifiedBy>
  <dcterms:created xsi:type="dcterms:W3CDTF">2010-10-25T14:30:58Z</dcterms:created>
  <dcterms:modified xsi:type="dcterms:W3CDTF">2025-09-08T08:45:26Z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0x010100B5B5B23BB235034599A9F468DEC9F333</vt:lpwstr>
  </property>
</Properties>
</file>